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P:\RI\21110003_SPW_Outil_GAMMA_V2.0\3_Sol\2_Documents travail\5_Autres\7_Poste 7 - Métré coûts assainissement\"/>
    </mc:Choice>
  </mc:AlternateContent>
  <xr:revisionPtr revIDLastSave="0" documentId="13_ncr:1_{BDB091AF-4B97-4277-B9C3-C86C8BC897E8}" xr6:coauthVersionLast="47" xr6:coauthVersionMax="47" xr10:uidLastSave="{00000000-0000-0000-0000-000000000000}"/>
  <bookViews>
    <workbookView xWindow="-120" yWindow="-120" windowWidth="29040" windowHeight="15840" xr2:uid="{00000000-000D-0000-FFFF-FFFF00000000}"/>
  </bookViews>
  <sheets>
    <sheet name="Métré" sheetId="2" r:id="rId1"/>
  </sheets>
  <externalReferences>
    <externalReference r:id="rId2"/>
  </externalReferences>
  <definedNames>
    <definedName name="_xlnm._FilterDatabase" localSheetId="0" hidden="1">Métré!$A$10:$A$248</definedName>
    <definedName name="_xlnm.Criteria" localSheetId="0">Métré!#REF!</definedName>
    <definedName name="HuidigJaar">Métré!#REF!</definedName>
    <definedName name="huur_BLE">Métré!#REF!</definedName>
    <definedName name="huur_GWZI">Métré!#REF!</definedName>
    <definedName name="i_BSW">Métré!#REF!</definedName>
    <definedName name="i_CGR">Métré!#REF!</definedName>
    <definedName name="i_EBSD">Métré!#REF!</definedName>
    <definedName name="_xlnm.Print_Area" localSheetId="0">Métré!$B$1:$I$249</definedName>
    <definedName name="SCU52_HuidigJaar">Métré!#REF!</definedName>
    <definedName name="SCU52_HuidigJaarPlus1">Métré!#REF!</definedName>
    <definedName name="SCU52_HuidigJaarPlus2">Métré!#REF!</definedName>
    <definedName name="SCU52_HuidigJaarPlus3">Métré!#REF!</definedName>
    <definedName name="SCU53_HuidigJaar">Métré!#REF!</definedName>
    <definedName name="SCU53_HuidigJaarPlus1">Métré!#REF!</definedName>
    <definedName name="SCU53_HuidigJaarPlus2">Métré!#REF!</definedName>
    <definedName name="SCU53_HuidigJaarPlus3">Métré!#REF!</definedName>
    <definedName name="SCU56_HuidigJaar">Métré!#REF!</definedName>
    <definedName name="SCU56_HuidigJaarPlus1">Métré!#REF!</definedName>
    <definedName name="SCU56_HuidigJaarPlus2">Métré!#REF!</definedName>
    <definedName name="SCU56_HuidigJaarPlus3">Métré!#REF!</definedName>
    <definedName name="SCU62_HuidigJaar">Métré!#REF!</definedName>
    <definedName name="SCU62_HuidigJaarPlus1">Métré!#REF!</definedName>
    <definedName name="SCU62_HuidigJaarPlus2">Métré!#REF!</definedName>
    <definedName name="SCU62_HuidigJaarPlus3">Métré!#REF!</definedName>
    <definedName name="SCU75_HuidigJaar">Métré!#REF!</definedName>
    <definedName name="SCU75_HuidigJaarPlus1">Métré!#REF!</definedName>
    <definedName name="SCU75_HuidigJaarPlus2">Métré!#REF!</definedName>
    <definedName name="SCU75_HuidigJaarPlus3">Métré!#REF!</definedName>
    <definedName name="SCU85_HuidigJaar">Métré!#REF!</definedName>
    <definedName name="SCU85_HuidigJaarPlus1">Métré!#REF!</definedName>
    <definedName name="SCU85_HuidigJaarPlus2">Métré!#REF!</definedName>
    <definedName name="SCU85_HuidigJaarPlus3">Métré!#REF!</definedName>
    <definedName name="TOTAAL_aanneminginsitu">Métré!#REF!</definedName>
    <definedName name="TOTAAL_beginsitu">[1]SCU75_FollowUpInSitu!$G$32</definedName>
    <definedName name="Z_A53C124C_A2CF_47D7_A26D_FAFDBE79D076_.wvu.Cols" localSheetId="0" hidden="1">Métré!#REF!,Métré!#REF!,Métré!$K:$XFD</definedName>
    <definedName name="Z_A53C124C_A2CF_47D7_A26D_FAFDBE79D076_.wvu.FilterData" localSheetId="0" hidden="1">Métré!#REF!</definedName>
    <definedName name="Z_A53C124C_A2CF_47D7_A26D_FAFDBE79D076_.wvu.PrintArea" localSheetId="0" hidden="1">Métré!$C$2:$H$248</definedName>
    <definedName name="Z_A53C124C_A2CF_47D7_A26D_FAFDBE79D076_.wvu.PrintTitles" localSheetId="0" hidden="1">Métré!$C:$E,Métré!#REF!</definedName>
    <definedName name="Z_A53C124C_A2CF_47D7_A26D_FAFDBE79D076_.wvu.Rows" localSheetId="0" hidden="1">Métré!$1:$1,Métré!#REF!</definedName>
    <definedName name="Z_A7EBAB37_F622_421F_A899_005F769C239C_.wvu.Cols" localSheetId="0" hidden="1">Métré!$D:$E,Métré!$K:$XFD</definedName>
    <definedName name="Z_A7EBAB37_F622_421F_A899_005F769C239C_.wvu.FilterData" localSheetId="0" hidden="1">Métré!#REF!</definedName>
    <definedName name="Z_A7EBAB37_F622_421F_A899_005F769C239C_.wvu.PrintArea" localSheetId="0" hidden="1">Métré!$C$2:$H$248</definedName>
    <definedName name="Z_A7EBAB37_F622_421F_A899_005F769C239C_.wvu.PrintTitles" localSheetId="0" hidden="1">Métré!$C:$E,Métré!#REF!</definedName>
    <definedName name="Z_A7EBAB37_F622_421F_A899_005F769C239C_.wvu.Rows" localSheetId="0" hidden="1">Métré!$2:$2,Métré!$8:$8</definedName>
  </definedNames>
  <calcPr calcId="191029"/>
  <customWorkbookViews>
    <customWorkbookView name="FRANCAIS" guid="{A53C124C-A2CF-47D7-A26D-FAFDBE79D076}" maximized="1" xWindow="-1288" yWindow="53" windowWidth="1296" windowHeight="1000" activeSheetId="2"/>
    <customWorkbookView name="NEDERLANDS" guid="{A7EBAB37-F622-421F-A899-005F769C239C}" maximized="1" xWindow="-1288" yWindow="53" windowWidth="1296" windowHeight="100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2" i="2" l="1"/>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11" i="2"/>
  <c r="H245" i="2"/>
  <c r="H244" i="2"/>
  <c r="H243" i="2"/>
  <c r="H241" i="2"/>
  <c r="H240" i="2"/>
  <c r="H239" i="2"/>
  <c r="H238" i="2"/>
  <c r="H237" i="2"/>
  <c r="H236" i="2"/>
  <c r="H234" i="2"/>
  <c r="H233" i="2"/>
  <c r="H232" i="2"/>
  <c r="H231" i="2"/>
  <c r="H230" i="2"/>
  <c r="H228" i="2"/>
  <c r="H227" i="2"/>
  <c r="H226" i="2"/>
  <c r="H225" i="2"/>
  <c r="H224" i="2"/>
  <c r="H222" i="2"/>
  <c r="H221" i="2"/>
  <c r="H220" i="2"/>
  <c r="H219" i="2"/>
  <c r="H218" i="2"/>
  <c r="H216" i="2"/>
  <c r="H213" i="2"/>
  <c r="H212" i="2"/>
  <c r="H211" i="2"/>
  <c r="H210" i="2"/>
  <c r="H209" i="2"/>
  <c r="H207" i="2"/>
  <c r="H206" i="2"/>
  <c r="H205" i="2"/>
  <c r="H204" i="2"/>
  <c r="H203" i="2"/>
  <c r="H201" i="2"/>
  <c r="H200" i="2"/>
  <c r="H199" i="2"/>
  <c r="H198" i="2"/>
  <c r="H197" i="2"/>
  <c r="H195" i="2"/>
  <c r="H194" i="2"/>
  <c r="H193" i="2"/>
  <c r="H192" i="2"/>
  <c r="H191" i="2"/>
  <c r="H189" i="2"/>
  <c r="H185" i="2"/>
  <c r="H184" i="2"/>
  <c r="H183" i="2"/>
  <c r="H182" i="2"/>
  <c r="H181" i="2"/>
  <c r="H179" i="2"/>
  <c r="H178" i="2"/>
  <c r="H177" i="2"/>
  <c r="H176" i="2"/>
  <c r="H175" i="2"/>
  <c r="H172" i="2"/>
  <c r="H171" i="2"/>
  <c r="H168" i="2"/>
  <c r="H167" i="2"/>
  <c r="H166" i="2"/>
  <c r="H165" i="2"/>
  <c r="H160" i="2"/>
  <c r="H159" i="2"/>
  <c r="H158" i="2"/>
  <c r="H156" i="2"/>
  <c r="H155" i="2"/>
  <c r="H154" i="2"/>
  <c r="H153" i="2"/>
  <c r="H150" i="2"/>
  <c r="H149" i="2"/>
  <c r="H148" i="2"/>
  <c r="H146" i="2"/>
  <c r="H145" i="2"/>
  <c r="H144" i="2"/>
  <c r="H142" i="2"/>
  <c r="H141" i="2"/>
  <c r="H140" i="2"/>
  <c r="H139" i="2"/>
  <c r="H138" i="2"/>
  <c r="H136" i="2"/>
  <c r="H135" i="2"/>
  <c r="H134" i="2"/>
  <c r="H132" i="2"/>
  <c r="H131" i="2"/>
  <c r="H129" i="2"/>
  <c r="H128" i="2"/>
  <c r="H126" i="2"/>
  <c r="H124" i="2"/>
  <c r="H123" i="2"/>
  <c r="H122" i="2"/>
  <c r="H121" i="2"/>
  <c r="H119" i="2"/>
  <c r="H118" i="2"/>
  <c r="H117" i="2"/>
  <c r="H116" i="2"/>
  <c r="H114" i="2"/>
  <c r="H113" i="2"/>
  <c r="H112" i="2"/>
  <c r="H111" i="2"/>
  <c r="H108" i="2"/>
  <c r="H107" i="2"/>
  <c r="H106" i="2"/>
  <c r="H105" i="2"/>
  <c r="H103" i="2"/>
  <c r="H102" i="2"/>
  <c r="H101" i="2"/>
  <c r="H100" i="2"/>
  <c r="H98" i="2"/>
  <c r="H97" i="2"/>
  <c r="H96" i="2"/>
  <c r="H95" i="2"/>
  <c r="H91" i="2"/>
  <c r="H90" i="2"/>
  <c r="H88" i="2"/>
  <c r="H87" i="2"/>
  <c r="H85" i="2"/>
  <c r="H84" i="2"/>
  <c r="H82" i="2"/>
  <c r="H81" i="2"/>
  <c r="H79" i="2"/>
  <c r="H78" i="2"/>
  <c r="H76" i="2"/>
  <c r="H75" i="2"/>
  <c r="H73" i="2"/>
  <c r="H72" i="2"/>
  <c r="H69" i="2"/>
  <c r="H68" i="2"/>
  <c r="H67" i="2"/>
  <c r="H66" i="2"/>
  <c r="H65" i="2"/>
  <c r="H64" i="2"/>
  <c r="H62" i="2"/>
  <c r="H61" i="2"/>
  <c r="H60" i="2"/>
  <c r="H58" i="2"/>
  <c r="H57" i="2"/>
  <c r="H56" i="2"/>
  <c r="H55" i="2"/>
  <c r="H54" i="2"/>
  <c r="H53" i="2"/>
  <c r="H52" i="2"/>
  <c r="H50" i="2"/>
  <c r="H49" i="2"/>
  <c r="H48" i="2"/>
  <c r="H47" i="2"/>
  <c r="H46" i="2"/>
  <c r="H45" i="2"/>
  <c r="H44" i="2"/>
  <c r="H43" i="2"/>
  <c r="H39" i="2"/>
  <c r="H38" i="2"/>
  <c r="H37" i="2"/>
  <c r="H36" i="2"/>
  <c r="H35" i="2"/>
  <c r="H33" i="2"/>
  <c r="H32" i="2"/>
  <c r="H31" i="2"/>
  <c r="H29" i="2"/>
  <c r="H28" i="2"/>
  <c r="H26" i="2"/>
  <c r="H25" i="2"/>
  <c r="H23" i="2"/>
  <c r="H18" i="2"/>
  <c r="H17" i="2"/>
  <c r="H16" i="2"/>
  <c r="H15" i="2"/>
  <c r="H14" i="2"/>
  <c r="H13" i="2"/>
  <c r="H12" i="2"/>
  <c r="G163" i="2" l="1"/>
  <c r="A163" i="2" s="1"/>
  <c r="F163" i="2"/>
  <c r="H163" i="2" l="1"/>
  <c r="F125" i="2"/>
  <c r="F190" i="2" l="1"/>
  <c r="F196" i="2"/>
  <c r="F202" i="2"/>
  <c r="F208" i="2"/>
  <c r="F214" i="2"/>
  <c r="F217" i="2"/>
  <c r="F223" i="2"/>
  <c r="F229" i="2"/>
  <c r="F235" i="2"/>
  <c r="F180" i="2"/>
  <c r="F157" i="2"/>
  <c r="F130" i="2"/>
  <c r="F133" i="2"/>
  <c r="F137" i="2"/>
  <c r="F143" i="2"/>
  <c r="F147" i="2"/>
  <c r="F99" i="2"/>
  <c r="F104" i="2"/>
  <c r="F109" i="2"/>
  <c r="F110" i="2"/>
  <c r="F115" i="2"/>
  <c r="F120" i="2"/>
  <c r="H174" i="2" l="1"/>
  <c r="H187" i="2"/>
  <c r="H93" i="2"/>
  <c r="H94" i="2"/>
  <c r="H152" i="2"/>
  <c r="H11" i="2"/>
  <c r="H247" i="2" s="1"/>
  <c r="H248" i="2" s="1"/>
</calcChain>
</file>

<file path=xl/sharedStrings.xml><?xml version="1.0" encoding="utf-8"?>
<sst xmlns="http://schemas.openxmlformats.org/spreadsheetml/2006/main" count="638" uniqueCount="385">
  <si>
    <t>m³</t>
  </si>
  <si>
    <t>m</t>
  </si>
  <si>
    <t>m²</t>
  </si>
  <si>
    <t>kg</t>
  </si>
  <si>
    <t>Description</t>
  </si>
  <si>
    <t>Etude de stabilité</t>
  </si>
  <si>
    <t>Installation électrique de chantier</t>
  </si>
  <si>
    <t>Autres</t>
  </si>
  <si>
    <t>Travaux de démolition</t>
  </si>
  <si>
    <t>Enlèvement citernes, dalle de lestage incluse</t>
  </si>
  <si>
    <t>Epuration des eaux souterraines durant les travaux de terrassement</t>
  </si>
  <si>
    <t>Mob/démob</t>
  </si>
  <si>
    <t>Séparateur d'hydrocarbures</t>
  </si>
  <si>
    <t>Location + utilisation</t>
  </si>
  <si>
    <t>Installations in situ souterraines</t>
  </si>
  <si>
    <t>Puits de pompage et puits de purge</t>
  </si>
  <si>
    <t>Puits de pompage (HDPE, diam. 400 mm)</t>
  </si>
  <si>
    <t>Puits de purge (HDPE, diam. 110 mm)</t>
  </si>
  <si>
    <t>Forages horizontaux (drains inclus)</t>
  </si>
  <si>
    <t>Mob/démob machine de forage</t>
  </si>
  <si>
    <t>Coûts de mise en oeuvre par forage</t>
  </si>
  <si>
    <t>Forage et placement drain 125/80</t>
  </si>
  <si>
    <t>Coûts de mise en oeuvre par forage, connexions filtres incluses</t>
  </si>
  <si>
    <t>Filtre 2'' - gravier inclus, forage 210 mm</t>
  </si>
  <si>
    <t>Filtre 6'' - gravier inclus, forage 300 mm</t>
  </si>
  <si>
    <t>Réalisation de forage béton</t>
  </si>
  <si>
    <t>Chambres de visites</t>
  </si>
  <si>
    <t>Chambre de collecte centrale, couvercle inclus</t>
  </si>
  <si>
    <t>Conduites</t>
  </si>
  <si>
    <t>Conduite d'évacuation (HDPE, diam. 110)</t>
  </si>
  <si>
    <t>Transport terres contaminées</t>
  </si>
  <si>
    <t>Traitement biologique</t>
  </si>
  <si>
    <t>Traitement physico-chimique</t>
  </si>
  <si>
    <t>Traitement thermique</t>
  </si>
  <si>
    <t>Autres traitements / décharge</t>
  </si>
  <si>
    <t>Extraction de l'air du sol/injection/airsparging</t>
  </si>
  <si>
    <t>Test de pompage</t>
  </si>
  <si>
    <t>Pompes immergées</t>
  </si>
  <si>
    <t>Pompe aérienne</t>
  </si>
  <si>
    <t>Unité</t>
  </si>
  <si>
    <t>pièce</t>
  </si>
  <si>
    <t>km</t>
  </si>
  <si>
    <t>Chambre de visite, couvercle inclus (diam. 400 mm)</t>
  </si>
  <si>
    <t>Chambre de visite, couvercle inclus (diam. 600 mm)</t>
  </si>
  <si>
    <t>Conduite d'évacuation (HDPE, diam. 40)</t>
  </si>
  <si>
    <t>Aménagement du chantier</t>
  </si>
  <si>
    <t>Cabine de chantier, équipements sanitaires, …</t>
  </si>
  <si>
    <t>Démolition de bâtiments, évacuation incluse (volume brut)</t>
  </si>
  <si>
    <t>Démolition de caves, évacuation incluse (volume brut)</t>
  </si>
  <si>
    <t>Démantèlement de fondations souterraines en maçonnerie</t>
  </si>
  <si>
    <t>Démantèlement de fondations souterraines en béton</t>
  </si>
  <si>
    <t>Coûts fixes (mob/démob camion vacuum, enlèvement conduites, etc)</t>
  </si>
  <si>
    <t>Pompage en fond de fouille</t>
  </si>
  <si>
    <t>Installation de déferrisation (filtre à sable rinçage manuel)</t>
  </si>
  <si>
    <t>Filtre à charbon actif (eau)</t>
  </si>
  <si>
    <t>Installation de stripping (incl. filtre charbon actif air)</t>
  </si>
  <si>
    <t>Remplacement charbon actif</t>
  </si>
  <si>
    <t>Isolation de la contamination résiduelle (film HDPE 0,4mm)</t>
  </si>
  <si>
    <t>Filtres (forages inclus)</t>
  </si>
  <si>
    <t>Rabattement par puits de pompage (bac de récupération exclus)</t>
  </si>
  <si>
    <t>Gaine d'attente électricité (PVC, diam. 110), tire-fils inclus</t>
  </si>
  <si>
    <t>Mob/démob camion vacuum</t>
  </si>
  <si>
    <t>Généralités (clôtures autour installations, alarmes, déplacements pour intervention)</t>
  </si>
  <si>
    <t>En phase de démarrage (5 premières semaines)</t>
  </si>
  <si>
    <t>Après phase de démarrage</t>
  </si>
  <si>
    <t>Filtre charbon actif 200 l (inclus 1e charge)</t>
  </si>
  <si>
    <t>Filtre charbon actif 1250 l (inclus 1e charge)</t>
  </si>
  <si>
    <t>Blower BLE (ca 150 Nm³/h)</t>
  </si>
  <si>
    <t>Filtre charbon actif 200 l</t>
  </si>
  <si>
    <t>Filtre charbon actif 1250 l</t>
  </si>
  <si>
    <t>tonne</t>
  </si>
  <si>
    <t>jour</t>
  </si>
  <si>
    <t>Réalisation de la demande de permis (BXL)</t>
  </si>
  <si>
    <t>Etat des lieux du domaine public</t>
  </si>
  <si>
    <t>Etat des lieux des bâtiments voisins</t>
  </si>
  <si>
    <t>Demandes de conduites utilitaires, mesures pour raccordements privés</t>
  </si>
  <si>
    <t>Démantèlement des installations de carburant souterraines
volume en m³</t>
  </si>
  <si>
    <t xml:space="preserve">Neutralisation des citernes, dégagement et remblai inclus </t>
  </si>
  <si>
    <t>Surcoût pour livraison de sable stabilisé au lieu de terre</t>
  </si>
  <si>
    <t>Drain de pompage (HDPE, diam 110 mm) gravier drainant inclus</t>
  </si>
  <si>
    <t>Evacuation et traitement du produit extrait</t>
  </si>
  <si>
    <t>Remise en état du revêtement</t>
  </si>
  <si>
    <t>Installation de déferrisation (filtre à sable à rinçage automatique)</t>
  </si>
  <si>
    <t>Blower + CATOX (ca 500 Nm³/h)</t>
  </si>
  <si>
    <t>Mob/démob machine de forage, bac de récupération inclus</t>
  </si>
  <si>
    <t>Surcoût pour excavation en tranches</t>
  </si>
  <si>
    <t>Echantillonnage eau souterraine</t>
  </si>
  <si>
    <t>Echantillonnage air du sol</t>
  </si>
  <si>
    <t>Placement de piézomètres/piézairs</t>
  </si>
  <si>
    <t>Déviation impétrant domaine public</t>
  </si>
  <si>
    <t>Démolition d'îlots de pompes, évacuation incluse</t>
  </si>
  <si>
    <t>Démantèlement auvent, évacuation incluse</t>
  </si>
  <si>
    <t>Placement et location bac tampon</t>
  </si>
  <si>
    <t>Reconstruction piste étanche</t>
  </si>
  <si>
    <t>Reconstruction auvent</t>
  </si>
  <si>
    <t>Traitement de terre contaminée -  Ex Situ</t>
  </si>
  <si>
    <t>Blower BLE (ca. 150 m³/h)</t>
  </si>
  <si>
    <t xml:space="preserve">Réunion de chantier </t>
  </si>
  <si>
    <t>Travaux de terrassement</t>
  </si>
  <si>
    <t>Excavation des terres propres et contaminées</t>
  </si>
  <si>
    <t>Livraison de sable de remblai</t>
  </si>
  <si>
    <t>Stockage temporaire des terres sur chantier</t>
  </si>
  <si>
    <t>Remblai et compactage</t>
  </si>
  <si>
    <t>Isolation des terres contaminées HDPE (0,4 mm)</t>
  </si>
  <si>
    <t>2.1</t>
  </si>
  <si>
    <t>2.2</t>
  </si>
  <si>
    <t>2.3</t>
  </si>
  <si>
    <t xml:space="preserve">Echantillonnage air </t>
  </si>
  <si>
    <t>Frais de dossier DAS - Projet d'assainissement</t>
  </si>
  <si>
    <t>Frais de dossier DAS - Evaluation finale</t>
  </si>
  <si>
    <t>3.1</t>
  </si>
  <si>
    <t>3.2</t>
  </si>
  <si>
    <t>3.3</t>
  </si>
  <si>
    <t>3.4</t>
  </si>
  <si>
    <t>3.5</t>
  </si>
  <si>
    <t>3.6</t>
  </si>
  <si>
    <t>3.7</t>
  </si>
  <si>
    <t>3.7.1</t>
  </si>
  <si>
    <t>Installation jusqu'à 20 m³/h</t>
  </si>
  <si>
    <t>Installation jusqu'à 10 m³/h</t>
  </si>
  <si>
    <t>Installation jusqu'à 40 m³/h</t>
  </si>
  <si>
    <t>3.7.1.1</t>
  </si>
  <si>
    <t>3.7.1.2</t>
  </si>
  <si>
    <t>3.7.1.3</t>
  </si>
  <si>
    <t>3.7.2</t>
  </si>
  <si>
    <t>3.7.2.1</t>
  </si>
  <si>
    <t>3.7.2.2</t>
  </si>
  <si>
    <t>3.7.2.3</t>
  </si>
  <si>
    <t>3.8</t>
  </si>
  <si>
    <t>3.9</t>
  </si>
  <si>
    <t>3.8.1</t>
  </si>
  <si>
    <t>3.8.2</t>
  </si>
  <si>
    <t>3.8.3</t>
  </si>
  <si>
    <t>3.8.4</t>
  </si>
  <si>
    <t>3.8.5</t>
  </si>
  <si>
    <t>3.8.6</t>
  </si>
  <si>
    <t>3.8.7</t>
  </si>
  <si>
    <t>3.9.1</t>
  </si>
  <si>
    <t>3.9.2</t>
  </si>
  <si>
    <t>3.10</t>
  </si>
  <si>
    <t>3.11</t>
  </si>
  <si>
    <t>4.1</t>
  </si>
  <si>
    <t>4.2</t>
  </si>
  <si>
    <t>4.2.1</t>
  </si>
  <si>
    <t>4.2.2</t>
  </si>
  <si>
    <t>4.3</t>
  </si>
  <si>
    <t>4.3.1</t>
  </si>
  <si>
    <t>4.3.2</t>
  </si>
  <si>
    <t>4.3.1.1</t>
  </si>
  <si>
    <t>Installation jusqu'à 5 m³/h</t>
  </si>
  <si>
    <t>4.3.1.2</t>
  </si>
  <si>
    <t>4.3.1.3</t>
  </si>
  <si>
    <t>4.3.1.4</t>
  </si>
  <si>
    <t>4.3.2.1</t>
  </si>
  <si>
    <t>4.3.2.2</t>
  </si>
  <si>
    <t>4.3.2.3</t>
  </si>
  <si>
    <t>4.3.2.4</t>
  </si>
  <si>
    <t>2.1.1</t>
  </si>
  <si>
    <t>Réunion et documents de coordination</t>
  </si>
  <si>
    <t>2.1.2</t>
  </si>
  <si>
    <t xml:space="preserve">Réunion incluant un rapport </t>
  </si>
  <si>
    <t>Visite de site incluant un rapport</t>
  </si>
  <si>
    <t>2.4</t>
  </si>
  <si>
    <t>Evaluation intermédiaire</t>
  </si>
  <si>
    <t>Tranchées de contrôle</t>
  </si>
  <si>
    <t>Système de blindage</t>
  </si>
  <si>
    <t>Excavations tubées</t>
  </si>
  <si>
    <t>Annexe 3 - Métré d'estimation des coûts d'une variante d'assainissement</t>
  </si>
  <si>
    <t>Nom de la variante :</t>
  </si>
  <si>
    <t>N°</t>
  </si>
  <si>
    <t>Prix unitaire (€)</t>
  </si>
  <si>
    <t>Quantité</t>
  </si>
  <si>
    <t>Prix total
(€)</t>
  </si>
  <si>
    <t>Prestations intellectuelles</t>
  </si>
  <si>
    <t>forfait</t>
  </si>
  <si>
    <t>Projet d'assainissement</t>
  </si>
  <si>
    <t>Cahier des charges</t>
  </si>
  <si>
    <t xml:space="preserve">Evaluation finale </t>
  </si>
  <si>
    <t>Coordination sécurité-santé</t>
  </si>
  <si>
    <t>Suivi des tavaux d'assainissement (expert environnemental)</t>
  </si>
  <si>
    <t>Conception</t>
  </si>
  <si>
    <t>Réalisation</t>
  </si>
  <si>
    <t>2.1.2.1</t>
  </si>
  <si>
    <t>2.1.2.2</t>
  </si>
  <si>
    <t>2.1.1.1</t>
  </si>
  <si>
    <t>Suivi environnemental des travaux d'assainissement IS</t>
  </si>
  <si>
    <t>Suivi environnemental des travaux d'assainissement GC</t>
  </si>
  <si>
    <t>2.2.1</t>
  </si>
  <si>
    <t>2.2.2</t>
  </si>
  <si>
    <t>Journée de suivi de travaux et commandes d'analyses</t>
  </si>
  <si>
    <t>Lancement installations et commandes d'analyses</t>
  </si>
  <si>
    <t>Suivi des installations et commandes d'analyses</t>
  </si>
  <si>
    <t>2.3.1</t>
  </si>
  <si>
    <t>2.3.2</t>
  </si>
  <si>
    <t>2.3.3</t>
  </si>
  <si>
    <t>Monitoring</t>
  </si>
  <si>
    <t>Rapport de monitoring</t>
  </si>
  <si>
    <t>2.4.1</t>
  </si>
  <si>
    <t>2.4.2</t>
  </si>
  <si>
    <t>2.4.3</t>
  </si>
  <si>
    <t>2.4.5</t>
  </si>
  <si>
    <t>2.4.6</t>
  </si>
  <si>
    <t>Travaux GC</t>
  </si>
  <si>
    <t>Clôture du chantier</t>
  </si>
  <si>
    <t>Autres (signalisation, mesures tassement, etc.</t>
  </si>
  <si>
    <t>3.1.1</t>
  </si>
  <si>
    <t>3.1.2</t>
  </si>
  <si>
    <t>3.1.3</t>
  </si>
  <si>
    <t>3.1.4</t>
  </si>
  <si>
    <t>3.1.5</t>
  </si>
  <si>
    <t>3.1.6</t>
  </si>
  <si>
    <t>3.1.7</t>
  </si>
  <si>
    <t>3.1.8</t>
  </si>
  <si>
    <t>Démantèlement du revètement (fondations et découpes inclus)</t>
  </si>
  <si>
    <t>3.2.1</t>
  </si>
  <si>
    <t>3.2.2</t>
  </si>
  <si>
    <t>3.2.3</t>
  </si>
  <si>
    <t>3.2.4</t>
  </si>
  <si>
    <t>3.2.5</t>
  </si>
  <si>
    <t>3.2.6</t>
  </si>
  <si>
    <t>3.2.7</t>
  </si>
  <si>
    <t>3.3.1</t>
  </si>
  <si>
    <t>3.3.2</t>
  </si>
  <si>
    <t>3.3.3</t>
  </si>
  <si>
    <t>3.4.1</t>
  </si>
  <si>
    <t>3.4.2</t>
  </si>
  <si>
    <t>3.4.4</t>
  </si>
  <si>
    <t>3.4.3</t>
  </si>
  <si>
    <t>3.4.5</t>
  </si>
  <si>
    <t>3.4.6</t>
  </si>
  <si>
    <t>Mesures de stabilité</t>
  </si>
  <si>
    <t>Palplanches</t>
  </si>
  <si>
    <t>Parois berlinoises</t>
  </si>
  <si>
    <t>3.5.1</t>
  </si>
  <si>
    <t>Mètres courants de paroi à mettre en place</t>
  </si>
  <si>
    <t>3.5.2</t>
  </si>
  <si>
    <t>3.5.3</t>
  </si>
  <si>
    <t>3.5.4</t>
  </si>
  <si>
    <t>Parois pieux sécants</t>
  </si>
  <si>
    <t>3.5.5</t>
  </si>
  <si>
    <t>3.5.1.1</t>
  </si>
  <si>
    <t>3.5.1.2</t>
  </si>
  <si>
    <t>3.5.2.1</t>
  </si>
  <si>
    <t>3.5.2.2</t>
  </si>
  <si>
    <t>3.5.3.1</t>
  </si>
  <si>
    <t>3.5.3.2</t>
  </si>
  <si>
    <t>3.5.4.1</t>
  </si>
  <si>
    <t>3.5.4.2</t>
  </si>
  <si>
    <t>Surcoût pour excavation tubée</t>
  </si>
  <si>
    <t>3.5.5.1</t>
  </si>
  <si>
    <t>3.5.6</t>
  </si>
  <si>
    <t>3.5.6.1</t>
  </si>
  <si>
    <t>3.5.6.2</t>
  </si>
  <si>
    <t>3.5.5.3</t>
  </si>
  <si>
    <t>Rabattement</t>
  </si>
  <si>
    <t>3.6.1</t>
  </si>
  <si>
    <t>3.6.2</t>
  </si>
  <si>
    <t>Installation de stripping (incl. 1ère charge charbon actif)</t>
  </si>
  <si>
    <t>Filtre à charbon actif (eau) (incl 1ère charge charbon actif)</t>
  </si>
  <si>
    <t>3.7.1.1.1</t>
  </si>
  <si>
    <t>3.7.1.1.2</t>
  </si>
  <si>
    <t>3.7.1.1.3</t>
  </si>
  <si>
    <t>3.7.1.1.4</t>
  </si>
  <si>
    <t>3.7.1.2.1</t>
  </si>
  <si>
    <t>3.7.1.2.2</t>
  </si>
  <si>
    <t>3.7.1.2.3</t>
  </si>
  <si>
    <t>3.7.1.2.4</t>
  </si>
  <si>
    <t>3.7.1.3.1</t>
  </si>
  <si>
    <t>3.7.1.3.2</t>
  </si>
  <si>
    <t>3.7.1.3.3</t>
  </si>
  <si>
    <t>3.7.1.3.4</t>
  </si>
  <si>
    <t>Installation de stripping</t>
  </si>
  <si>
    <t>semaine</t>
  </si>
  <si>
    <t>3.7.2.1.1</t>
  </si>
  <si>
    <t>3.7.2.2.1</t>
  </si>
  <si>
    <t>3.7.2.3.1</t>
  </si>
  <si>
    <t>3.7.2.3.2</t>
  </si>
  <si>
    <t>3.7.2.1.2</t>
  </si>
  <si>
    <t>3.7.2.1.3</t>
  </si>
  <si>
    <t>3.7.2.1.4</t>
  </si>
  <si>
    <t>3.7.2.2.2</t>
  </si>
  <si>
    <t>3.7.2.2.3</t>
  </si>
  <si>
    <t>3.7.2.2.4</t>
  </si>
  <si>
    <t>3.7.2.3.3</t>
  </si>
  <si>
    <t>3.7.2.3.4</t>
  </si>
  <si>
    <t>3.8.3.1</t>
  </si>
  <si>
    <t>3.8.3.2</t>
  </si>
  <si>
    <t>3.8.4.1</t>
  </si>
  <si>
    <t>3.8.4.2</t>
  </si>
  <si>
    <t>3.8.4.3</t>
  </si>
  <si>
    <t>3.8.5.1</t>
  </si>
  <si>
    <t>3.8.5.2</t>
  </si>
  <si>
    <t>3.8.5.3</t>
  </si>
  <si>
    <t>3.8.5.4</t>
  </si>
  <si>
    <t>3.8.5.5</t>
  </si>
  <si>
    <t>3.8.6.1</t>
  </si>
  <si>
    <t>3.8.6.2</t>
  </si>
  <si>
    <t>3.8.6.3</t>
  </si>
  <si>
    <t>3.8.7.1</t>
  </si>
  <si>
    <t>3.8.7.2</t>
  </si>
  <si>
    <t>3.8.7.3</t>
  </si>
  <si>
    <t>Autres travaux GC</t>
  </si>
  <si>
    <t>Assainissement de couche surnageante</t>
  </si>
  <si>
    <t>3.9.1.1</t>
  </si>
  <si>
    <t>3.9.1.2</t>
  </si>
  <si>
    <t>3.9.1.3</t>
  </si>
  <si>
    <t>3.9.1.4</t>
  </si>
  <si>
    <t>Travaux de remise en état</t>
  </si>
  <si>
    <t>3.9.2.1</t>
  </si>
  <si>
    <t>3.9.2.2</t>
  </si>
  <si>
    <t>3.9.2.3</t>
  </si>
  <si>
    <t>Volume à transporter</t>
  </si>
  <si>
    <t>3.10.1</t>
  </si>
  <si>
    <t>3.10.2</t>
  </si>
  <si>
    <t>3.11.1</t>
  </si>
  <si>
    <t>3.11.2</t>
  </si>
  <si>
    <t>3.11.3</t>
  </si>
  <si>
    <t>3.11.4</t>
  </si>
  <si>
    <t>Travaux IS</t>
  </si>
  <si>
    <t>4.1.1</t>
  </si>
  <si>
    <t>4.1.2</t>
  </si>
  <si>
    <t>4.2.1.1</t>
  </si>
  <si>
    <t>4.2.1.2</t>
  </si>
  <si>
    <t>4.2.1.3</t>
  </si>
  <si>
    <t>4.2.1.4</t>
  </si>
  <si>
    <t>4.2.1.5</t>
  </si>
  <si>
    <t>4.2.2.1</t>
  </si>
  <si>
    <t>4.2.2.2</t>
  </si>
  <si>
    <t>4.2.2.3</t>
  </si>
  <si>
    <t>4.2.2.4</t>
  </si>
  <si>
    <t>4.2.2.5</t>
  </si>
  <si>
    <t>Pump &amp; treat</t>
  </si>
  <si>
    <t>4.3.1.5</t>
  </si>
  <si>
    <t>4.3.1.1.1</t>
  </si>
  <si>
    <t>4.3.1.2.1</t>
  </si>
  <si>
    <t>4.3.1.2.2</t>
  </si>
  <si>
    <t>4.3.1.2.3</t>
  </si>
  <si>
    <t>4.3.1.2.4</t>
  </si>
  <si>
    <t>4.3.1.2.5</t>
  </si>
  <si>
    <t>4.3.1.3.1</t>
  </si>
  <si>
    <t>4.3.1.3.2</t>
  </si>
  <si>
    <t>4.3.1.3.3</t>
  </si>
  <si>
    <t>4.3.1.3.4</t>
  </si>
  <si>
    <t>4.3.1.3.5</t>
  </si>
  <si>
    <t>4.3.1.4.1</t>
  </si>
  <si>
    <t>4.3.1.4.5</t>
  </si>
  <si>
    <t>4.3.1.4.2</t>
  </si>
  <si>
    <t>4.3.1.4.3</t>
  </si>
  <si>
    <t>4.3.1.4.4</t>
  </si>
  <si>
    <t>4.3.1.5.1</t>
  </si>
  <si>
    <t>4.3.1.5.2</t>
  </si>
  <si>
    <t>4.3.1.5.3</t>
  </si>
  <si>
    <t>4.3.1.5.4</t>
  </si>
  <si>
    <t>4.3.1.5.5</t>
  </si>
  <si>
    <t>4.3.2.1.1</t>
  </si>
  <si>
    <t>4.3.2.2.1</t>
  </si>
  <si>
    <t>4.3.2.3.1</t>
  </si>
  <si>
    <t>4.3.2.4.1</t>
  </si>
  <si>
    <t>4.3.2.5</t>
  </si>
  <si>
    <t>4.3.2.5.1</t>
  </si>
  <si>
    <t>4.3.2.2.2</t>
  </si>
  <si>
    <t>4.3.2.2.3</t>
  </si>
  <si>
    <t>4.3.2.2.4</t>
  </si>
  <si>
    <t>4.3.2.2.5</t>
  </si>
  <si>
    <t>4.3.2.3.2</t>
  </si>
  <si>
    <t>4.3.2.3.3</t>
  </si>
  <si>
    <t>4.3.2.3.4</t>
  </si>
  <si>
    <t>4.3.2.3.5</t>
  </si>
  <si>
    <t>4.3.2.4.2</t>
  </si>
  <si>
    <t>4.3.2.4.3</t>
  </si>
  <si>
    <t>4.3.2.4.4</t>
  </si>
  <si>
    <t>4.3.2.4.5</t>
  </si>
  <si>
    <t>4.3.2.5.2</t>
  </si>
  <si>
    <t>4.3.2.5.3</t>
  </si>
  <si>
    <t>4.3.2.5.4</t>
  </si>
  <si>
    <t>4.3.2.5.5</t>
  </si>
  <si>
    <t>4.3.2.5.6</t>
  </si>
  <si>
    <t>TOTAL (€ HTVA)</t>
  </si>
  <si>
    <t>TOTAL avec 15 % de sécurité (€ HTVA)</t>
  </si>
  <si>
    <t>mètre courant</t>
  </si>
  <si>
    <t>Essais à la plaque (4 pièces et 2 mob/démob)</t>
  </si>
  <si>
    <t>Excavations en passes alternées</t>
  </si>
  <si>
    <t>-</t>
  </si>
  <si>
    <t>Distance via route jusqu'au centre de traitement/jusqu'à la décharge</t>
  </si>
  <si>
    <r>
      <t xml:space="preserve">La présente annexe du GRPA v5, basée sur le document T3220 « FOR_Estimation des couts d'assainissement_PA_v1.00 » de BOFAS, permet à l'expert de réaliser une estimation des coûts pour chaque variante pertinente proposée, et ce en remplissant les </t>
    </r>
    <r>
      <rPr>
        <b/>
        <sz val="10"/>
        <rFont val="Arial"/>
        <family val="2"/>
      </rPr>
      <t>cellules grises</t>
    </r>
    <r>
      <rPr>
        <sz val="10"/>
        <rFont val="Arial"/>
        <family val="2"/>
      </rPr>
      <t xml:space="preserve"> pertinentes. Ces coûts sont utiles à l'encodage de l'outil GAMMA v2 (critère "Coûts d'assainissement (€)"). Le métré ci-dessous n'est pas exhaustif et n'a pas pour vocation d'estimer un coût précis pour une variante d'assainissement donnée, mais bien un coût approximatif et comparable d'une variante à une autre.
Le métré ne reprenant pas toutes les techniques d'assainissement mais uniquement les plus courantes, l'expert peut rajouter des lignes, si nécessaire, dans le poste 5, et ce afin de compléter son estimation si les postes proposés ne couvraient pas tous les coûts à prévoir. Certains prix unitaires sont également laissés à l'appréciation de l'expert.
</t>
    </r>
    <r>
      <rPr>
        <b/>
        <u/>
        <sz val="10"/>
        <rFont val="Arial"/>
        <family val="2"/>
      </rPr>
      <t xml:space="preserve">N.B. : </t>
    </r>
    <r>
      <rPr>
        <sz val="10"/>
        <rFont val="Arial"/>
        <family val="2"/>
      </rPr>
      <t>Le bouton gris situé dans la cellule A9 permet, en sélectionnant uniquement "1", de n'afficher que les postes pour lesquels une quantité supérieure à 0 a été encodée. Les postes vides seront alors masqués, mais l'ensemble des lignes de titres resteront toujours visibles. En cochant "0" et "1", l'ensemble des lignes du fichier seront à nouveau affichées.
Les lignes 243 à 247 (postes dans la catégorie "5 Autres") n'apparaissent que si elles sont entièrement complétées (colonnes C à G). Des lignes supplémentaires peuvent être ajoutée sous le poste "5 Autres" uniquement en étant insérées entre la ligne 243 et la ligne 247, et ce pour ne pas perturber le fonctionnement du fichier. Il faut ensuite étirer les formules respectives des colonnes A et H dans ces nouvelles lignes.
Certains fonctionnalités du fichier étant liées aux couleurs des cellules, il est important de ne pas les modifier.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</si>
</sst>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b/>
      <sz val="10"/>
      <name val="Arial"/>
      <family val="2"/>
    </font>
    <font>
      <i/>
      <sz val="10"/>
      <name val="Arial"/>
      <family val="2"/>
    </font>
    <font>
      <b/>
      <sz val="12"/>
      <name val="Arial"/>
      <family val="2"/>
    </font>
    <font>
      <sz val="10"/>
      <name val="Arial"/>
      <family val="2"/>
    </font>
    <font>
      <u/>
      <sz val="10"/>
      <name val="Arial"/>
      <family val="2"/>
    </font>
    <font>
      <b/>
      <u/>
      <sz val="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FFFF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5" fillId="0" borderId="0" xfId="0" applyFont="1" applyBorder="1" applyAlignment="1" applyProtection="1">
      <alignment horizontal="left" vertical="center"/>
    </xf>
    <xf numFmtId="0" fontId="5" fillId="0" borderId="0" xfId="0" applyFont="1" applyBorder="1" applyAlignment="1" applyProtection="1">
      <alignment vertical="center"/>
    </xf>
    <xf numFmtId="0" fontId="5" fillId="0" borderId="0" xfId="0" applyFont="1" applyFill="1" applyBorder="1" applyAlignment="1" applyProtection="1">
      <alignment horizontal="left" vertical="center"/>
      <protection locked="0"/>
    </xf>
    <xf numFmtId="0" fontId="5" fillId="0" borderId="0" xfId="0" applyFont="1" applyBorder="1" applyAlignment="1" applyProtection="1">
      <alignment horizontal="center" vertical="center"/>
    </xf>
    <xf numFmtId="0" fontId="5" fillId="0" borderId="0" xfId="0" applyFont="1" applyFill="1" applyBorder="1" applyAlignment="1" applyProtection="1">
      <alignment horizontal="left" vertical="center" wrapText="1"/>
    </xf>
    <xf numFmtId="0" fontId="5" fillId="0" borderId="0" xfId="0" applyNumberFormat="1" applyFont="1" applyBorder="1" applyAlignment="1" applyProtection="1">
      <alignment horizontal="left" vertical="center"/>
    </xf>
    <xf numFmtId="1" fontId="5" fillId="0" borderId="0" xfId="0" applyNumberFormat="1" applyFont="1" applyBorder="1" applyAlignment="1" applyProtection="1">
      <alignment horizontal="left" vertical="center"/>
    </xf>
    <xf numFmtId="0" fontId="5" fillId="0" borderId="0" xfId="0" applyFont="1" applyBorder="1" applyAlignment="1" applyProtection="1">
      <alignment horizontal="left" vertical="center" wrapText="1"/>
    </xf>
    <xf numFmtId="2" fontId="5" fillId="0" borderId="0" xfId="0" applyNumberFormat="1" applyFont="1" applyFill="1" applyBorder="1" applyAlignment="1" applyProtection="1">
      <alignment horizontal="left" vertical="center"/>
    </xf>
    <xf numFmtId="1" fontId="5" fillId="0" borderId="0" xfId="0" applyNumberFormat="1"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2" fillId="3"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wrapText="1"/>
      <protection locked="0"/>
    </xf>
    <xf numFmtId="0" fontId="5" fillId="0" borderId="0" xfId="0" quotePrefix="1" applyFont="1" applyBorder="1" applyAlignment="1" applyProtection="1">
      <alignment horizontal="left" vertical="center"/>
    </xf>
    <xf numFmtId="0" fontId="5" fillId="2"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wrapText="1"/>
    </xf>
    <xf numFmtId="0" fontId="6" fillId="4" borderId="0" xfId="0" applyFont="1" applyFill="1" applyBorder="1" applyAlignment="1" applyProtection="1">
      <alignment horizontal="left" vertical="center"/>
    </xf>
    <xf numFmtId="0" fontId="3" fillId="5" borderId="0" xfId="0" applyFont="1" applyFill="1" applyBorder="1" applyAlignment="1" applyProtection="1">
      <alignment horizontal="left" vertical="center"/>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5" fillId="2" borderId="0" xfId="0" applyFont="1" applyFill="1" applyBorder="1" applyAlignment="1" applyProtection="1">
      <alignment horizontal="left" vertical="center" wrapText="1"/>
    </xf>
    <xf numFmtId="1" fontId="5" fillId="0" borderId="0" xfId="0" applyNumberFormat="1" applyFont="1" applyFill="1" applyBorder="1" applyAlignment="1" applyProtection="1">
      <alignment horizontal="left" vertical="center"/>
      <protection locked="0"/>
    </xf>
    <xf numFmtId="1" fontId="5" fillId="2" borderId="0" xfId="0" applyNumberFormat="1" applyFont="1" applyFill="1" applyBorder="1" applyAlignment="1" applyProtection="1">
      <alignment horizontal="left" vertical="center"/>
    </xf>
    <xf numFmtId="1" fontId="5" fillId="2" borderId="0" xfId="0" applyNumberFormat="1" applyFont="1" applyFill="1" applyBorder="1" applyAlignment="1" applyProtection="1">
      <alignment horizontal="center" vertical="center"/>
    </xf>
    <xf numFmtId="1" fontId="5" fillId="2" borderId="0" xfId="0" quotePrefix="1" applyNumberFormat="1" applyFont="1" applyFill="1" applyBorder="1" applyAlignment="1" applyProtection="1">
      <alignment horizontal="center" vertical="center"/>
    </xf>
    <xf numFmtId="1" fontId="5" fillId="2" borderId="0" xfId="0" applyNumberFormat="1" applyFont="1" applyFill="1" applyBorder="1" applyAlignment="1" applyProtection="1">
      <alignment horizontal="center" vertical="center"/>
      <protection locked="0"/>
    </xf>
    <xf numFmtId="0" fontId="5" fillId="0" borderId="0" xfId="0" applyNumberFormat="1" applyFont="1" applyBorder="1" applyAlignment="1" applyProtection="1">
      <alignment horizontal="center" vertical="center"/>
    </xf>
    <xf numFmtId="0" fontId="5" fillId="6" borderId="0" xfId="0" applyFont="1" applyFill="1" applyBorder="1" applyAlignment="1" applyProtection="1">
      <alignment horizontal="left" vertical="center"/>
    </xf>
    <xf numFmtId="1" fontId="5" fillId="0" borderId="0" xfId="0" quotePrefix="1" applyNumberFormat="1" applyFont="1" applyBorder="1" applyAlignment="1" applyProtection="1">
      <alignment horizontal="left" vertical="center"/>
    </xf>
    <xf numFmtId="1" fontId="2" fillId="0" borderId="0" xfId="0" applyNumberFormat="1" applyFont="1" applyBorder="1" applyAlignment="1" applyProtection="1">
      <alignment horizontal="left" vertical="center"/>
    </xf>
    <xf numFmtId="1" fontId="5" fillId="0" borderId="0" xfId="0" quotePrefix="1" applyNumberFormat="1" applyFont="1" applyFill="1" applyBorder="1" applyAlignment="1" applyProtection="1">
      <alignment horizontal="left" vertical="center"/>
    </xf>
    <xf numFmtId="1" fontId="5" fillId="0" borderId="0" xfId="0" applyNumberFormat="1" applyFont="1" applyFill="1" applyBorder="1" applyAlignment="1" applyProtection="1">
      <alignment horizontal="center" vertical="center"/>
      <protection locked="0"/>
    </xf>
    <xf numFmtId="0" fontId="2" fillId="0" borderId="0" xfId="0" applyFont="1" applyBorder="1" applyAlignment="1" applyProtection="1">
      <alignment horizontal="left" vertical="center" wrapText="1"/>
    </xf>
    <xf numFmtId="0" fontId="5" fillId="6" borderId="0" xfId="0" applyFont="1" applyFill="1" applyBorder="1" applyAlignment="1" applyProtection="1">
      <alignment horizontal="left" vertical="center" wrapText="1"/>
    </xf>
    <xf numFmtId="0" fontId="5" fillId="0" borderId="0" xfId="0" applyFont="1" applyBorder="1" applyAlignment="1" applyProtection="1">
      <alignment horizontal="center" vertical="center"/>
    </xf>
    <xf numFmtId="0" fontId="6" fillId="4"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3" fillId="5" borderId="0" xfId="0" applyFont="1" applyFill="1" applyBorder="1" applyAlignment="1" applyProtection="1">
      <alignment horizontal="left" vertical="center" wrapText="1"/>
    </xf>
    <xf numFmtId="0" fontId="2" fillId="0" borderId="0" xfId="0" applyFont="1" applyBorder="1" applyAlignment="1" applyProtection="1">
      <alignment horizontal="left" vertical="center"/>
    </xf>
    <xf numFmtId="0" fontId="5" fillId="2" borderId="0" xfId="0" applyFont="1" applyFill="1" applyBorder="1" applyAlignment="1" applyProtection="1">
      <alignment horizontal="left" vertical="center"/>
    </xf>
    <xf numFmtId="0" fontId="5" fillId="0" borderId="0" xfId="0" applyFont="1" applyBorder="1" applyAlignment="1" applyProtection="1">
      <alignment horizontal="left" vertical="center" wrapText="1"/>
    </xf>
    <xf numFmtId="0" fontId="4" fillId="0" borderId="0" xfId="0" applyFont="1" applyBorder="1" applyAlignment="1" applyProtection="1">
      <alignment horizontal="center" vertical="center"/>
    </xf>
  </cellXfs>
  <cellStyles count="1">
    <cellStyle name="Normal" xfId="0" builtinId="0"/>
  </cellStyles>
  <dxfs count="0"/>
  <tableStyles count="0" defaultTableStyle="TableStyleMedium9" defaultPivotStyle="PivotStyleLight16"/>
  <colors>
    <mruColors>
      <color rgb="FFFFFFF3"/>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001\Groups\Documents%20and%20Settings\dloontje\Local%20Settings\Temporary%20Internet%20Files\OLK27\blanc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ccesTabel"/>
      <sheetName val="SoilInvestigationMain"/>
      <sheetName val="SCU51_OO"/>
      <sheetName val="SCU61_BO"/>
      <sheetName val="SCU65_BSP"/>
      <sheetName val="SCU54_Monitoring"/>
      <sheetName val="SCU95_Calamity"/>
      <sheetName val="RemediationMain"/>
      <sheetName val="SCU75_FollowUp"/>
      <sheetName val="SCU75_FollowUpInSitu"/>
      <sheetName val="SCU85_SafetyCoordination"/>
      <sheetName val="definitief"/>
      <sheetName val="definitiefinsit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ow r="32">
          <cell r="G32">
            <v>1870</v>
          </cell>
        </row>
      </sheetData>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420"/>
  <sheetViews>
    <sheetView tabSelected="1" view="pageBreakPreview" topLeftCell="A46" zoomScaleNormal="100" zoomScaleSheetLayoutView="100" workbookViewId="0">
      <selection activeCell="J4" sqref="J4"/>
    </sheetView>
  </sheetViews>
  <sheetFormatPr defaultColWidth="8.85546875" defaultRowHeight="12.75" x14ac:dyDescent="0.2"/>
  <cols>
    <col min="1" max="1" width="2.42578125" style="1" customWidth="1"/>
    <col min="2" max="2" width="2.42578125" style="2" customWidth="1"/>
    <col min="3" max="3" width="8.140625" style="1" customWidth="1"/>
    <col min="4" max="4" width="59.85546875" style="8" bestFit="1" customWidth="1"/>
    <col min="5" max="5" width="12.42578125" style="1" bestFit="1" customWidth="1"/>
    <col min="6" max="6" width="10.85546875" style="6" customWidth="1"/>
    <col min="7" max="7" width="10.85546875" style="29" customWidth="1"/>
    <col min="8" max="8" width="10.85546875" style="6" customWidth="1"/>
    <col min="9" max="9" width="2.42578125" style="2" customWidth="1"/>
    <col min="10" max="10" width="7.85546875" style="1" customWidth="1"/>
    <col min="11" max="16384" width="8.85546875" style="1"/>
  </cols>
  <sheetData>
    <row r="1" spans="1:10" x14ac:dyDescent="0.2">
      <c r="A1" s="2"/>
      <c r="B1" s="37"/>
      <c r="C1" s="37"/>
      <c r="D1" s="37"/>
      <c r="E1" s="37"/>
      <c r="F1" s="37"/>
      <c r="G1" s="37"/>
      <c r="H1" s="37"/>
      <c r="I1" s="37"/>
    </row>
    <row r="2" spans="1:10" s="4" customFormat="1" ht="30" customHeight="1" x14ac:dyDescent="0.2">
      <c r="B2" s="37"/>
      <c r="C2" s="44" t="s">
        <v>167</v>
      </c>
      <c r="D2" s="44"/>
      <c r="E2" s="44"/>
      <c r="F2" s="44"/>
      <c r="G2" s="44"/>
      <c r="H2" s="44"/>
      <c r="I2" s="37"/>
    </row>
    <row r="3" spans="1:10" x14ac:dyDescent="0.2">
      <c r="B3" s="37"/>
      <c r="C3" s="37"/>
      <c r="D3" s="37"/>
      <c r="E3" s="37"/>
      <c r="F3" s="37"/>
      <c r="G3" s="37"/>
      <c r="H3" s="37"/>
      <c r="I3" s="37"/>
    </row>
    <row r="4" spans="1:10" ht="261.75" customHeight="1" x14ac:dyDescent="0.2">
      <c r="B4" s="37"/>
      <c r="C4" s="43" t="s">
        <v>384</v>
      </c>
      <c r="D4" s="43"/>
      <c r="E4" s="43"/>
      <c r="F4" s="43"/>
      <c r="G4" s="43"/>
      <c r="H4" s="43"/>
      <c r="I4" s="37"/>
    </row>
    <row r="5" spans="1:10" x14ac:dyDescent="0.2">
      <c r="B5" s="37"/>
      <c r="C5" s="37"/>
      <c r="D5" s="37"/>
      <c r="E5" s="37"/>
      <c r="F5" s="37"/>
      <c r="G5" s="37"/>
      <c r="H5" s="37"/>
      <c r="I5" s="37"/>
    </row>
    <row r="6" spans="1:10" ht="39" customHeight="1" x14ac:dyDescent="0.2">
      <c r="B6" s="37"/>
      <c r="C6" s="41" t="s">
        <v>168</v>
      </c>
      <c r="D6" s="41"/>
      <c r="E6" s="42"/>
      <c r="F6" s="42"/>
      <c r="G6" s="42"/>
      <c r="H6" s="42"/>
      <c r="I6" s="37"/>
      <c r="J6" s="3"/>
    </row>
    <row r="7" spans="1:10" ht="14.1" customHeight="1" x14ac:dyDescent="0.2">
      <c r="B7" s="37"/>
      <c r="C7" s="37"/>
      <c r="D7" s="37"/>
      <c r="E7" s="37"/>
      <c r="F7" s="37"/>
      <c r="G7" s="37"/>
      <c r="H7" s="37"/>
      <c r="I7" s="37"/>
    </row>
    <row r="8" spans="1:10" s="4" customFormat="1" ht="38.450000000000003" customHeight="1" x14ac:dyDescent="0.2">
      <c r="B8" s="37"/>
      <c r="C8" s="19" t="s">
        <v>169</v>
      </c>
      <c r="D8" s="20" t="s">
        <v>4</v>
      </c>
      <c r="E8" s="19" t="s">
        <v>39</v>
      </c>
      <c r="F8" s="21" t="s">
        <v>170</v>
      </c>
      <c r="G8" s="22" t="s">
        <v>171</v>
      </c>
      <c r="H8" s="21" t="s">
        <v>172</v>
      </c>
      <c r="I8" s="37"/>
      <c r="J8" s="16"/>
    </row>
    <row r="9" spans="1:10" ht="13.7" customHeight="1" x14ac:dyDescent="0.2">
      <c r="B9" s="37"/>
      <c r="C9" s="37"/>
      <c r="D9" s="37"/>
      <c r="E9" s="37"/>
      <c r="F9" s="37"/>
      <c r="G9" s="37"/>
      <c r="H9" s="37"/>
      <c r="I9" s="37"/>
      <c r="J9" s="5"/>
    </row>
    <row r="10" spans="1:10" ht="13.7" customHeight="1" x14ac:dyDescent="0.2">
      <c r="B10" s="37"/>
      <c r="C10" s="12">
        <v>1</v>
      </c>
      <c r="D10" s="39" t="s">
        <v>173</v>
      </c>
      <c r="E10" s="39"/>
      <c r="F10" s="39"/>
      <c r="G10" s="39"/>
      <c r="H10" s="39"/>
      <c r="I10" s="37"/>
      <c r="J10" s="7"/>
    </row>
    <row r="11" spans="1:10" ht="13.7" customHeight="1" x14ac:dyDescent="0.2">
      <c r="A11" s="1" t="str">
        <f>IF(AND(NOT(ISBLANK(E11)),G11&gt;0),"1",
IF(ISBLANK(E11),"1","0")
)</f>
        <v>0</v>
      </c>
      <c r="B11" s="37"/>
      <c r="C11" s="1">
        <v>1.1000000000000001</v>
      </c>
      <c r="D11" s="8" t="s">
        <v>175</v>
      </c>
      <c r="E11" s="1" t="s">
        <v>174</v>
      </c>
      <c r="F11" s="24">
        <v>7000</v>
      </c>
      <c r="G11" s="26"/>
      <c r="H11" s="7">
        <f t="shared" ref="H11:H18" si="0">F11*G11</f>
        <v>0</v>
      </c>
      <c r="I11" s="37"/>
      <c r="J11" s="7"/>
    </row>
    <row r="12" spans="1:10" ht="13.7" customHeight="1" x14ac:dyDescent="0.2">
      <c r="A12" s="1" t="str">
        <f t="shared" ref="A12:A75" si="1">IF(AND(NOT(ISBLANK(E12)),G12&gt;0),"1",
IF(ISBLANK(E12),"1","0")
)</f>
        <v>0</v>
      </c>
      <c r="B12" s="37"/>
      <c r="C12" s="1">
        <v>1.2</v>
      </c>
      <c r="D12" s="8" t="s">
        <v>176</v>
      </c>
      <c r="E12" s="1" t="s">
        <v>174</v>
      </c>
      <c r="F12" s="24">
        <v>2700</v>
      </c>
      <c r="G12" s="26"/>
      <c r="H12" s="7">
        <f t="shared" si="0"/>
        <v>0</v>
      </c>
      <c r="I12" s="37"/>
      <c r="J12" s="7"/>
    </row>
    <row r="13" spans="1:10" ht="13.7" customHeight="1" x14ac:dyDescent="0.2">
      <c r="A13" s="1" t="str">
        <f t="shared" si="1"/>
        <v>0</v>
      </c>
      <c r="B13" s="37"/>
      <c r="C13" s="1">
        <v>1.3</v>
      </c>
      <c r="D13" s="8" t="s">
        <v>163</v>
      </c>
      <c r="E13" s="1" t="s">
        <v>174</v>
      </c>
      <c r="F13" s="24">
        <v>5000</v>
      </c>
      <c r="G13" s="26"/>
      <c r="H13" s="7">
        <f t="shared" si="0"/>
        <v>0</v>
      </c>
      <c r="I13" s="37"/>
      <c r="J13" s="7"/>
    </row>
    <row r="14" spans="1:10" ht="13.7" customHeight="1" x14ac:dyDescent="0.2">
      <c r="A14" s="1" t="str">
        <f t="shared" si="1"/>
        <v>0</v>
      </c>
      <c r="B14" s="37"/>
      <c r="C14" s="1">
        <v>1.4</v>
      </c>
      <c r="D14" s="8" t="s">
        <v>177</v>
      </c>
      <c r="E14" s="1" t="s">
        <v>174</v>
      </c>
      <c r="F14" s="24">
        <v>4000</v>
      </c>
      <c r="G14" s="26"/>
      <c r="H14" s="7">
        <f t="shared" si="0"/>
        <v>0</v>
      </c>
      <c r="I14" s="37"/>
      <c r="J14" s="7"/>
    </row>
    <row r="15" spans="1:10" ht="13.7" customHeight="1" x14ac:dyDescent="0.2">
      <c r="A15" s="1" t="str">
        <f t="shared" si="1"/>
        <v>0</v>
      </c>
      <c r="B15" s="37"/>
      <c r="C15" s="1">
        <v>1.5</v>
      </c>
      <c r="D15" s="8" t="s">
        <v>5</v>
      </c>
      <c r="E15" s="1" t="s">
        <v>174</v>
      </c>
      <c r="F15" s="24">
        <v>1600</v>
      </c>
      <c r="G15" s="26"/>
      <c r="H15" s="7">
        <f t="shared" si="0"/>
        <v>0</v>
      </c>
      <c r="I15" s="37"/>
      <c r="J15" s="7"/>
    </row>
    <row r="16" spans="1:10" ht="13.7" customHeight="1" x14ac:dyDescent="0.2">
      <c r="A16" s="1" t="str">
        <f t="shared" si="1"/>
        <v>0</v>
      </c>
      <c r="B16" s="37"/>
      <c r="C16" s="1">
        <v>1.6</v>
      </c>
      <c r="D16" s="8" t="s">
        <v>108</v>
      </c>
      <c r="E16" s="1" t="s">
        <v>174</v>
      </c>
      <c r="F16" s="24">
        <v>250</v>
      </c>
      <c r="G16" s="26"/>
      <c r="H16" s="7">
        <f t="shared" si="0"/>
        <v>0</v>
      </c>
      <c r="I16" s="37"/>
      <c r="J16" s="7"/>
    </row>
    <row r="17" spans="1:10" ht="13.7" customHeight="1" x14ac:dyDescent="0.2">
      <c r="A17" s="1" t="str">
        <f t="shared" si="1"/>
        <v>0</v>
      </c>
      <c r="B17" s="37"/>
      <c r="C17" s="1">
        <v>1.7</v>
      </c>
      <c r="D17" s="8" t="s">
        <v>109</v>
      </c>
      <c r="E17" s="1" t="s">
        <v>174</v>
      </c>
      <c r="F17" s="24">
        <v>250</v>
      </c>
      <c r="G17" s="26"/>
      <c r="H17" s="7">
        <f t="shared" si="0"/>
        <v>0</v>
      </c>
      <c r="I17" s="37"/>
      <c r="J17" s="7"/>
    </row>
    <row r="18" spans="1:10" ht="13.7" customHeight="1" x14ac:dyDescent="0.2">
      <c r="A18" s="1" t="str">
        <f t="shared" si="1"/>
        <v>0</v>
      </c>
      <c r="B18" s="37"/>
      <c r="C18" s="1">
        <v>1.8</v>
      </c>
      <c r="D18" s="8" t="s">
        <v>72</v>
      </c>
      <c r="E18" s="1" t="s">
        <v>174</v>
      </c>
      <c r="F18" s="24">
        <v>1600</v>
      </c>
      <c r="G18" s="26"/>
      <c r="H18" s="7">
        <f t="shared" si="0"/>
        <v>0</v>
      </c>
      <c r="I18" s="37"/>
      <c r="J18" s="7"/>
    </row>
    <row r="19" spans="1:10" ht="13.7" customHeight="1" x14ac:dyDescent="0.2">
      <c r="A19" s="1" t="str">
        <f t="shared" si="1"/>
        <v>1</v>
      </c>
      <c r="B19" s="37"/>
      <c r="C19" s="37"/>
      <c r="D19" s="37"/>
      <c r="E19" s="37"/>
      <c r="F19" s="37"/>
      <c r="G19" s="37"/>
      <c r="H19" s="37"/>
      <c r="I19" s="37"/>
      <c r="J19" s="7"/>
    </row>
    <row r="20" spans="1:10" s="11" customFormat="1" ht="13.7" customHeight="1" x14ac:dyDescent="0.2">
      <c r="A20" s="1" t="str">
        <f t="shared" si="1"/>
        <v>1</v>
      </c>
      <c r="B20" s="37"/>
      <c r="C20" s="12">
        <v>2</v>
      </c>
      <c r="D20" s="39" t="s">
        <v>179</v>
      </c>
      <c r="E20" s="39"/>
      <c r="F20" s="39"/>
      <c r="G20" s="39"/>
      <c r="H20" s="39"/>
      <c r="I20" s="37"/>
      <c r="J20" s="10"/>
    </row>
    <row r="21" spans="1:10" s="11" customFormat="1" ht="13.7" customHeight="1" x14ac:dyDescent="0.2">
      <c r="A21" s="1" t="str">
        <f t="shared" si="1"/>
        <v>1</v>
      </c>
      <c r="B21" s="37"/>
      <c r="C21" s="17" t="s">
        <v>104</v>
      </c>
      <c r="D21" s="38" t="s">
        <v>178</v>
      </c>
      <c r="E21" s="38"/>
      <c r="F21" s="38"/>
      <c r="G21" s="38"/>
      <c r="H21" s="38"/>
      <c r="I21" s="37"/>
      <c r="J21" s="10"/>
    </row>
    <row r="22" spans="1:10" ht="13.7" customHeight="1" x14ac:dyDescent="0.2">
      <c r="A22" s="1" t="str">
        <f t="shared" si="1"/>
        <v>1</v>
      </c>
      <c r="B22" s="37"/>
      <c r="C22" s="18" t="s">
        <v>157</v>
      </c>
      <c r="D22" s="40" t="s">
        <v>180</v>
      </c>
      <c r="E22" s="40"/>
      <c r="F22" s="40"/>
      <c r="G22" s="40"/>
      <c r="H22" s="40"/>
      <c r="I22" s="37"/>
      <c r="J22" s="7"/>
    </row>
    <row r="23" spans="1:10" ht="13.7" customHeight="1" x14ac:dyDescent="0.2">
      <c r="A23" s="1" t="str">
        <f t="shared" si="1"/>
        <v>0</v>
      </c>
      <c r="B23" s="37"/>
      <c r="C23" s="1" t="s">
        <v>184</v>
      </c>
      <c r="D23" s="5" t="s">
        <v>158</v>
      </c>
      <c r="E23" s="1" t="s">
        <v>174</v>
      </c>
      <c r="F23" s="10">
        <v>1500</v>
      </c>
      <c r="G23" s="26"/>
      <c r="H23" s="7">
        <f>F23*G23</f>
        <v>0</v>
      </c>
      <c r="I23" s="37"/>
      <c r="J23" s="7"/>
    </row>
    <row r="24" spans="1:10" ht="13.7" customHeight="1" x14ac:dyDescent="0.2">
      <c r="A24" s="1" t="str">
        <f t="shared" si="1"/>
        <v>1</v>
      </c>
      <c r="B24" s="37"/>
      <c r="C24" s="18" t="s">
        <v>159</v>
      </c>
      <c r="D24" s="40" t="s">
        <v>181</v>
      </c>
      <c r="E24" s="40"/>
      <c r="F24" s="40"/>
      <c r="G24" s="40"/>
      <c r="H24" s="40"/>
      <c r="I24" s="37"/>
      <c r="J24" s="7"/>
    </row>
    <row r="25" spans="1:10" ht="13.7" customHeight="1" x14ac:dyDescent="0.2">
      <c r="A25" s="1" t="str">
        <f t="shared" si="1"/>
        <v>0</v>
      </c>
      <c r="B25" s="37"/>
      <c r="C25" s="1" t="s">
        <v>182</v>
      </c>
      <c r="D25" s="5" t="s">
        <v>160</v>
      </c>
      <c r="E25" s="1" t="s">
        <v>174</v>
      </c>
      <c r="F25" s="10">
        <v>500</v>
      </c>
      <c r="G25" s="26"/>
      <c r="H25" s="7">
        <f>F25*G25</f>
        <v>0</v>
      </c>
      <c r="I25" s="37"/>
      <c r="J25" s="7"/>
    </row>
    <row r="26" spans="1:10" ht="13.7" customHeight="1" x14ac:dyDescent="0.2">
      <c r="A26" s="1" t="str">
        <f t="shared" si="1"/>
        <v>0</v>
      </c>
      <c r="B26" s="37"/>
      <c r="C26" s="1" t="s">
        <v>183</v>
      </c>
      <c r="D26" s="5" t="s">
        <v>161</v>
      </c>
      <c r="E26" s="1" t="s">
        <v>174</v>
      </c>
      <c r="F26" s="10">
        <v>1000</v>
      </c>
      <c r="G26" s="26"/>
      <c r="H26" s="7">
        <f>F26*G26</f>
        <v>0</v>
      </c>
      <c r="I26" s="37"/>
      <c r="J26" s="7"/>
    </row>
    <row r="27" spans="1:10" s="11" customFormat="1" ht="13.7" customHeight="1" x14ac:dyDescent="0.2">
      <c r="A27" s="1" t="str">
        <f t="shared" si="1"/>
        <v>1</v>
      </c>
      <c r="B27" s="37"/>
      <c r="C27" s="17" t="s">
        <v>105</v>
      </c>
      <c r="D27" s="38" t="s">
        <v>186</v>
      </c>
      <c r="E27" s="38"/>
      <c r="F27" s="38"/>
      <c r="G27" s="38"/>
      <c r="H27" s="38"/>
      <c r="I27" s="37"/>
      <c r="J27" s="10"/>
    </row>
    <row r="28" spans="1:10" ht="13.7" customHeight="1" x14ac:dyDescent="0.2">
      <c r="A28" s="1" t="str">
        <f t="shared" si="1"/>
        <v>0</v>
      </c>
      <c r="B28" s="37"/>
      <c r="C28" s="1" t="s">
        <v>187</v>
      </c>
      <c r="D28" s="8" t="s">
        <v>97</v>
      </c>
      <c r="E28" s="1" t="s">
        <v>174</v>
      </c>
      <c r="F28" s="31">
        <v>400</v>
      </c>
      <c r="G28" s="26"/>
      <c r="H28" s="7">
        <f xml:space="preserve"> F28*G28</f>
        <v>0</v>
      </c>
      <c r="I28" s="37"/>
      <c r="J28" s="7"/>
    </row>
    <row r="29" spans="1:10" ht="13.7" customHeight="1" x14ac:dyDescent="0.2">
      <c r="A29" s="1" t="str">
        <f t="shared" si="1"/>
        <v>0</v>
      </c>
      <c r="B29" s="37"/>
      <c r="C29" s="1" t="s">
        <v>188</v>
      </c>
      <c r="D29" s="8" t="s">
        <v>189</v>
      </c>
      <c r="E29" s="1" t="s">
        <v>174</v>
      </c>
      <c r="F29" s="31">
        <v>750</v>
      </c>
      <c r="G29" s="26"/>
      <c r="H29" s="7">
        <f xml:space="preserve"> F29*G29</f>
        <v>0</v>
      </c>
      <c r="I29" s="37"/>
      <c r="J29" s="7"/>
    </row>
    <row r="30" spans="1:10" s="11" customFormat="1" ht="13.7" customHeight="1" x14ac:dyDescent="0.2">
      <c r="A30" s="1" t="str">
        <f t="shared" si="1"/>
        <v>1</v>
      </c>
      <c r="B30" s="37"/>
      <c r="C30" s="17" t="s">
        <v>106</v>
      </c>
      <c r="D30" s="38" t="s">
        <v>185</v>
      </c>
      <c r="E30" s="38"/>
      <c r="F30" s="38"/>
      <c r="G30" s="38"/>
      <c r="H30" s="38"/>
      <c r="I30" s="37"/>
      <c r="J30" s="10"/>
    </row>
    <row r="31" spans="1:10" ht="13.7" customHeight="1" x14ac:dyDescent="0.2">
      <c r="A31" s="1" t="str">
        <f t="shared" si="1"/>
        <v>0</v>
      </c>
      <c r="B31" s="37"/>
      <c r="C31" s="1" t="s">
        <v>192</v>
      </c>
      <c r="D31" s="8" t="s">
        <v>97</v>
      </c>
      <c r="E31" s="1" t="s">
        <v>174</v>
      </c>
      <c r="F31" s="31">
        <v>400</v>
      </c>
      <c r="G31" s="27"/>
      <c r="H31" s="7">
        <f xml:space="preserve"> F31*G31</f>
        <v>0</v>
      </c>
      <c r="I31" s="37"/>
      <c r="J31" s="7"/>
    </row>
    <row r="32" spans="1:10" ht="13.7" customHeight="1" x14ac:dyDescent="0.2">
      <c r="A32" s="1" t="str">
        <f t="shared" si="1"/>
        <v>0</v>
      </c>
      <c r="B32" s="37"/>
      <c r="C32" s="1" t="s">
        <v>193</v>
      </c>
      <c r="D32" s="8" t="s">
        <v>190</v>
      </c>
      <c r="E32" s="1" t="s">
        <v>71</v>
      </c>
      <c r="F32" s="31">
        <v>750</v>
      </c>
      <c r="G32" s="27"/>
      <c r="H32" s="7">
        <f xml:space="preserve"> F32*G32</f>
        <v>0</v>
      </c>
      <c r="I32" s="37"/>
      <c r="J32" s="7"/>
    </row>
    <row r="33" spans="1:10" ht="13.7" customHeight="1" x14ac:dyDescent="0.2">
      <c r="A33" s="1" t="str">
        <f t="shared" si="1"/>
        <v>0</v>
      </c>
      <c r="B33" s="37"/>
      <c r="C33" s="1" t="s">
        <v>194</v>
      </c>
      <c r="D33" s="8" t="s">
        <v>191</v>
      </c>
      <c r="E33" s="1" t="s">
        <v>71</v>
      </c>
      <c r="F33" s="31">
        <v>750</v>
      </c>
      <c r="G33" s="27"/>
      <c r="H33" s="7">
        <f xml:space="preserve"> F33*G33</f>
        <v>0</v>
      </c>
      <c r="I33" s="37"/>
      <c r="J33" s="7"/>
    </row>
    <row r="34" spans="1:10" s="11" customFormat="1" ht="13.7" customHeight="1" x14ac:dyDescent="0.2">
      <c r="A34" s="1" t="str">
        <f t="shared" si="1"/>
        <v>1</v>
      </c>
      <c r="B34" s="37"/>
      <c r="C34" s="17" t="s">
        <v>162</v>
      </c>
      <c r="D34" s="38" t="s">
        <v>195</v>
      </c>
      <c r="E34" s="38"/>
      <c r="F34" s="38"/>
      <c r="G34" s="38"/>
      <c r="H34" s="38"/>
      <c r="I34" s="37"/>
      <c r="J34" s="10"/>
    </row>
    <row r="35" spans="1:10" ht="13.7" customHeight="1" x14ac:dyDescent="0.2">
      <c r="A35" s="1" t="str">
        <f t="shared" si="1"/>
        <v>0</v>
      </c>
      <c r="B35" s="37"/>
      <c r="C35" s="1" t="s">
        <v>197</v>
      </c>
      <c r="D35" s="8" t="s">
        <v>88</v>
      </c>
      <c r="E35" s="1" t="s">
        <v>174</v>
      </c>
      <c r="F35" s="24">
        <v>2000</v>
      </c>
      <c r="G35" s="28"/>
      <c r="H35" s="7">
        <f xml:space="preserve"> F35*G35</f>
        <v>0</v>
      </c>
      <c r="I35" s="37"/>
      <c r="J35" s="7"/>
    </row>
    <row r="36" spans="1:10" ht="13.7" customHeight="1" x14ac:dyDescent="0.2">
      <c r="A36" s="1" t="str">
        <f t="shared" si="1"/>
        <v>0</v>
      </c>
      <c r="B36" s="37"/>
      <c r="C36" s="1" t="s">
        <v>198</v>
      </c>
      <c r="D36" s="8" t="s">
        <v>86</v>
      </c>
      <c r="E36" s="1" t="s">
        <v>174</v>
      </c>
      <c r="F36" s="24">
        <v>1000</v>
      </c>
      <c r="G36" s="28"/>
      <c r="H36" s="7">
        <f xml:space="preserve"> F36*G36</f>
        <v>0</v>
      </c>
      <c r="I36" s="37"/>
      <c r="J36" s="7"/>
    </row>
    <row r="37" spans="1:10" ht="13.7" customHeight="1" x14ac:dyDescent="0.2">
      <c r="A37" s="1" t="str">
        <f t="shared" si="1"/>
        <v>0</v>
      </c>
      <c r="B37" s="37"/>
      <c r="C37" s="1" t="s">
        <v>199</v>
      </c>
      <c r="D37" s="8" t="s">
        <v>107</v>
      </c>
      <c r="E37" s="1" t="s">
        <v>174</v>
      </c>
      <c r="F37" s="24">
        <v>1000</v>
      </c>
      <c r="G37" s="28"/>
      <c r="H37" s="7">
        <f xml:space="preserve"> F37*G37</f>
        <v>0</v>
      </c>
      <c r="I37" s="37"/>
      <c r="J37" s="7"/>
    </row>
    <row r="38" spans="1:10" ht="13.7" customHeight="1" x14ac:dyDescent="0.2">
      <c r="A38" s="1" t="str">
        <f t="shared" si="1"/>
        <v>0</v>
      </c>
      <c r="B38" s="37"/>
      <c r="C38" s="1" t="s">
        <v>200</v>
      </c>
      <c r="D38" s="8" t="s">
        <v>87</v>
      </c>
      <c r="E38" s="1" t="s">
        <v>174</v>
      </c>
      <c r="F38" s="24">
        <v>1200</v>
      </c>
      <c r="G38" s="28"/>
      <c r="H38" s="7">
        <f xml:space="preserve"> F38*G38</f>
        <v>0</v>
      </c>
      <c r="I38" s="37"/>
      <c r="J38" s="7"/>
    </row>
    <row r="39" spans="1:10" ht="13.7" customHeight="1" x14ac:dyDescent="0.2">
      <c r="A39" s="1" t="str">
        <f t="shared" si="1"/>
        <v>0</v>
      </c>
      <c r="B39" s="37"/>
      <c r="C39" s="1" t="s">
        <v>201</v>
      </c>
      <c r="D39" s="8" t="s">
        <v>196</v>
      </c>
      <c r="E39" s="1" t="s">
        <v>174</v>
      </c>
      <c r="F39" s="10">
        <v>2700</v>
      </c>
      <c r="G39" s="26"/>
      <c r="H39" s="7">
        <f xml:space="preserve"> F39*G39</f>
        <v>0</v>
      </c>
      <c r="I39" s="37"/>
      <c r="J39" s="7"/>
    </row>
    <row r="40" spans="1:10" ht="13.7" customHeight="1" x14ac:dyDescent="0.2">
      <c r="A40" s="1" t="str">
        <f t="shared" si="1"/>
        <v>1</v>
      </c>
      <c r="B40" s="37"/>
      <c r="C40" s="37"/>
      <c r="D40" s="37"/>
      <c r="E40" s="37"/>
      <c r="F40" s="37"/>
      <c r="G40" s="37"/>
      <c r="H40" s="37"/>
      <c r="I40" s="37"/>
      <c r="J40" s="7"/>
    </row>
    <row r="41" spans="1:10" s="11" customFormat="1" ht="13.7" customHeight="1" x14ac:dyDescent="0.2">
      <c r="A41" s="1" t="str">
        <f t="shared" si="1"/>
        <v>1</v>
      </c>
      <c r="B41" s="37"/>
      <c r="C41" s="12">
        <v>3</v>
      </c>
      <c r="D41" s="39" t="s">
        <v>202</v>
      </c>
      <c r="E41" s="39"/>
      <c r="F41" s="39"/>
      <c r="G41" s="39"/>
      <c r="H41" s="39"/>
      <c r="I41" s="37"/>
      <c r="J41" s="10"/>
    </row>
    <row r="42" spans="1:10" s="11" customFormat="1" ht="13.7" customHeight="1" x14ac:dyDescent="0.2">
      <c r="A42" s="1" t="str">
        <f t="shared" si="1"/>
        <v>1</v>
      </c>
      <c r="B42" s="37"/>
      <c r="C42" s="17" t="s">
        <v>110</v>
      </c>
      <c r="D42" s="38" t="s">
        <v>45</v>
      </c>
      <c r="E42" s="38"/>
      <c r="F42" s="38"/>
      <c r="G42" s="38"/>
      <c r="H42" s="38"/>
      <c r="I42" s="37"/>
      <c r="J42" s="10"/>
    </row>
    <row r="43" spans="1:10" ht="13.7" customHeight="1" x14ac:dyDescent="0.2">
      <c r="A43" s="1" t="str">
        <f t="shared" si="1"/>
        <v>0</v>
      </c>
      <c r="B43" s="37"/>
      <c r="C43" s="1" t="s">
        <v>205</v>
      </c>
      <c r="D43" s="5" t="s">
        <v>73</v>
      </c>
      <c r="E43" s="1" t="s">
        <v>174</v>
      </c>
      <c r="F43" s="10">
        <v>550</v>
      </c>
      <c r="G43" s="26"/>
      <c r="H43" s="7">
        <f t="shared" ref="H43:H50" si="2" xml:space="preserve"> F43*G43</f>
        <v>0</v>
      </c>
      <c r="I43" s="37"/>
      <c r="J43" s="7"/>
    </row>
    <row r="44" spans="1:10" ht="13.7" customHeight="1" x14ac:dyDescent="0.2">
      <c r="A44" s="1" t="str">
        <f t="shared" si="1"/>
        <v>0</v>
      </c>
      <c r="B44" s="37"/>
      <c r="C44" s="1" t="s">
        <v>206</v>
      </c>
      <c r="D44" s="5" t="s">
        <v>74</v>
      </c>
      <c r="E44" s="1" t="s">
        <v>174</v>
      </c>
      <c r="F44" s="10">
        <v>700</v>
      </c>
      <c r="G44" s="26"/>
      <c r="H44" s="7">
        <f t="shared" si="2"/>
        <v>0</v>
      </c>
      <c r="I44" s="37"/>
      <c r="J44" s="7"/>
    </row>
    <row r="45" spans="1:10" ht="13.7" customHeight="1" x14ac:dyDescent="0.2">
      <c r="A45" s="1" t="str">
        <f t="shared" si="1"/>
        <v>0</v>
      </c>
      <c r="B45" s="37"/>
      <c r="C45" s="1" t="s">
        <v>207</v>
      </c>
      <c r="D45" s="8" t="s">
        <v>203</v>
      </c>
      <c r="E45" s="1" t="s">
        <v>1</v>
      </c>
      <c r="F45" s="10">
        <v>12</v>
      </c>
      <c r="G45" s="26"/>
      <c r="H45" s="7">
        <f t="shared" si="2"/>
        <v>0</v>
      </c>
      <c r="I45" s="37"/>
      <c r="J45" s="7"/>
    </row>
    <row r="46" spans="1:10" ht="13.7" customHeight="1" x14ac:dyDescent="0.2">
      <c r="A46" s="1" t="str">
        <f t="shared" si="1"/>
        <v>0</v>
      </c>
      <c r="B46" s="37"/>
      <c r="C46" s="1" t="s">
        <v>208</v>
      </c>
      <c r="D46" s="8" t="s">
        <v>6</v>
      </c>
      <c r="E46" s="1" t="s">
        <v>174</v>
      </c>
      <c r="F46" s="10">
        <v>1800</v>
      </c>
      <c r="G46" s="26"/>
      <c r="H46" s="7">
        <f t="shared" si="2"/>
        <v>0</v>
      </c>
      <c r="I46" s="37"/>
      <c r="J46" s="7"/>
    </row>
    <row r="47" spans="1:10" ht="13.7" customHeight="1" x14ac:dyDescent="0.2">
      <c r="A47" s="1" t="str">
        <f t="shared" si="1"/>
        <v>0</v>
      </c>
      <c r="B47" s="37"/>
      <c r="C47" s="1" t="s">
        <v>209</v>
      </c>
      <c r="D47" s="8" t="s">
        <v>46</v>
      </c>
      <c r="E47" s="1" t="s">
        <v>174</v>
      </c>
      <c r="F47" s="10">
        <v>3150</v>
      </c>
      <c r="G47" s="26"/>
      <c r="H47" s="7">
        <f t="shared" si="2"/>
        <v>0</v>
      </c>
      <c r="I47" s="37"/>
      <c r="J47" s="7"/>
    </row>
    <row r="48" spans="1:10" ht="13.7" customHeight="1" x14ac:dyDescent="0.2">
      <c r="A48" s="1" t="str">
        <f t="shared" si="1"/>
        <v>0</v>
      </c>
      <c r="B48" s="37"/>
      <c r="C48" s="1" t="s">
        <v>210</v>
      </c>
      <c r="D48" s="5" t="s">
        <v>75</v>
      </c>
      <c r="E48" s="1" t="s">
        <v>174</v>
      </c>
      <c r="F48" s="10">
        <v>2600</v>
      </c>
      <c r="G48" s="26"/>
      <c r="H48" s="7">
        <f t="shared" si="2"/>
        <v>0</v>
      </c>
      <c r="I48" s="37"/>
      <c r="J48" s="7"/>
    </row>
    <row r="49" spans="1:10" ht="13.7" customHeight="1" x14ac:dyDescent="0.2">
      <c r="A49" s="1" t="str">
        <f t="shared" si="1"/>
        <v>0</v>
      </c>
      <c r="B49" s="37"/>
      <c r="C49" s="1" t="s">
        <v>211</v>
      </c>
      <c r="D49" s="5" t="s">
        <v>89</v>
      </c>
      <c r="E49" s="1" t="s">
        <v>174</v>
      </c>
      <c r="F49" s="10">
        <v>28000</v>
      </c>
      <c r="G49" s="26"/>
      <c r="H49" s="7">
        <f t="shared" si="2"/>
        <v>0</v>
      </c>
      <c r="I49" s="37"/>
      <c r="J49" s="7"/>
    </row>
    <row r="50" spans="1:10" ht="13.7" customHeight="1" x14ac:dyDescent="0.2">
      <c r="A50" s="1" t="str">
        <f t="shared" si="1"/>
        <v>0</v>
      </c>
      <c r="B50" s="37"/>
      <c r="C50" s="1" t="s">
        <v>212</v>
      </c>
      <c r="D50" s="13" t="s">
        <v>204</v>
      </c>
      <c r="E50" s="1" t="s">
        <v>174</v>
      </c>
      <c r="F50" s="25"/>
      <c r="G50" s="27"/>
      <c r="H50" s="7">
        <f t="shared" si="2"/>
        <v>0</v>
      </c>
      <c r="I50" s="37"/>
      <c r="J50" s="7"/>
    </row>
    <row r="51" spans="1:10" s="11" customFormat="1" ht="13.7" customHeight="1" x14ac:dyDescent="0.2">
      <c r="A51" s="1" t="str">
        <f t="shared" si="1"/>
        <v>1</v>
      </c>
      <c r="B51" s="37"/>
      <c r="C51" s="17" t="s">
        <v>111</v>
      </c>
      <c r="D51" s="38" t="s">
        <v>8</v>
      </c>
      <c r="E51" s="38"/>
      <c r="F51" s="38"/>
      <c r="G51" s="38"/>
      <c r="H51" s="38"/>
      <c r="I51" s="37"/>
      <c r="J51" s="10"/>
    </row>
    <row r="52" spans="1:10" ht="13.7" customHeight="1" x14ac:dyDescent="0.2">
      <c r="A52" s="1" t="str">
        <f t="shared" si="1"/>
        <v>0</v>
      </c>
      <c r="B52" s="37"/>
      <c r="C52" s="1" t="s">
        <v>214</v>
      </c>
      <c r="D52" s="8" t="s">
        <v>213</v>
      </c>
      <c r="E52" s="1" t="s">
        <v>2</v>
      </c>
      <c r="F52" s="10">
        <v>12</v>
      </c>
      <c r="G52" s="28"/>
      <c r="H52" s="7">
        <f t="shared" ref="H52:H58" si="3" xml:space="preserve"> F52*G52</f>
        <v>0</v>
      </c>
      <c r="I52" s="37"/>
      <c r="J52" s="7"/>
    </row>
    <row r="53" spans="1:10" ht="13.7" customHeight="1" x14ac:dyDescent="0.2">
      <c r="A53" s="1" t="str">
        <f t="shared" si="1"/>
        <v>0</v>
      </c>
      <c r="B53" s="37"/>
      <c r="C53" s="1" t="s">
        <v>215</v>
      </c>
      <c r="D53" s="5" t="s">
        <v>47</v>
      </c>
      <c r="E53" s="1" t="s">
        <v>0</v>
      </c>
      <c r="F53" s="10">
        <v>18</v>
      </c>
      <c r="G53" s="28"/>
      <c r="H53" s="7">
        <f t="shared" si="3"/>
        <v>0</v>
      </c>
      <c r="I53" s="37"/>
      <c r="J53" s="7"/>
    </row>
    <row r="54" spans="1:10" ht="13.7" customHeight="1" x14ac:dyDescent="0.2">
      <c r="A54" s="1" t="str">
        <f t="shared" si="1"/>
        <v>0</v>
      </c>
      <c r="B54" s="37"/>
      <c r="C54" s="1" t="s">
        <v>216</v>
      </c>
      <c r="D54" s="5" t="s">
        <v>48</v>
      </c>
      <c r="E54" s="1" t="s">
        <v>0</v>
      </c>
      <c r="F54" s="10">
        <v>30</v>
      </c>
      <c r="G54" s="28"/>
      <c r="H54" s="7">
        <f t="shared" si="3"/>
        <v>0</v>
      </c>
      <c r="I54" s="37"/>
      <c r="J54" s="7"/>
    </row>
    <row r="55" spans="1:10" ht="13.7" customHeight="1" x14ac:dyDescent="0.2">
      <c r="A55" s="1" t="str">
        <f t="shared" si="1"/>
        <v>0</v>
      </c>
      <c r="B55" s="37"/>
      <c r="C55" s="1" t="s">
        <v>217</v>
      </c>
      <c r="D55" s="8" t="s">
        <v>49</v>
      </c>
      <c r="E55" s="1" t="s">
        <v>0</v>
      </c>
      <c r="F55" s="10">
        <v>95</v>
      </c>
      <c r="G55" s="28"/>
      <c r="H55" s="7">
        <f t="shared" si="3"/>
        <v>0</v>
      </c>
      <c r="I55" s="37"/>
      <c r="J55" s="7"/>
    </row>
    <row r="56" spans="1:10" ht="13.7" customHeight="1" x14ac:dyDescent="0.2">
      <c r="A56" s="1" t="str">
        <f t="shared" si="1"/>
        <v>0</v>
      </c>
      <c r="B56" s="37"/>
      <c r="C56" s="1" t="s">
        <v>218</v>
      </c>
      <c r="D56" s="8" t="s">
        <v>50</v>
      </c>
      <c r="E56" s="1" t="s">
        <v>0</v>
      </c>
      <c r="F56" s="10">
        <v>125</v>
      </c>
      <c r="G56" s="28"/>
      <c r="H56" s="7">
        <f t="shared" si="3"/>
        <v>0</v>
      </c>
      <c r="I56" s="37"/>
      <c r="J56" s="7"/>
    </row>
    <row r="57" spans="1:10" ht="13.7" customHeight="1" x14ac:dyDescent="0.2">
      <c r="A57" s="1" t="str">
        <f t="shared" si="1"/>
        <v>0</v>
      </c>
      <c r="B57" s="37"/>
      <c r="C57" s="1" t="s">
        <v>219</v>
      </c>
      <c r="D57" s="8" t="s">
        <v>90</v>
      </c>
      <c r="E57" s="1" t="s">
        <v>0</v>
      </c>
      <c r="F57" s="10">
        <v>55</v>
      </c>
      <c r="G57" s="28"/>
      <c r="H57" s="7">
        <f t="shared" si="3"/>
        <v>0</v>
      </c>
      <c r="I57" s="37"/>
      <c r="J57" s="7"/>
    </row>
    <row r="58" spans="1:10" ht="13.7" customHeight="1" x14ac:dyDescent="0.2">
      <c r="A58" s="1" t="str">
        <f t="shared" si="1"/>
        <v>0</v>
      </c>
      <c r="B58" s="37"/>
      <c r="C58" s="1" t="s">
        <v>220</v>
      </c>
      <c r="D58" s="8" t="s">
        <v>91</v>
      </c>
      <c r="E58" s="1" t="s">
        <v>2</v>
      </c>
      <c r="F58" s="10">
        <v>30</v>
      </c>
      <c r="G58" s="28"/>
      <c r="H58" s="7">
        <f t="shared" si="3"/>
        <v>0</v>
      </c>
      <c r="I58" s="37"/>
      <c r="J58" s="7"/>
    </row>
    <row r="59" spans="1:10" s="11" customFormat="1" ht="13.7" customHeight="1" x14ac:dyDescent="0.2">
      <c r="A59" s="1" t="str">
        <f t="shared" si="1"/>
        <v>1</v>
      </c>
      <c r="B59" s="37"/>
      <c r="C59" s="17" t="s">
        <v>112</v>
      </c>
      <c r="D59" s="38" t="s">
        <v>76</v>
      </c>
      <c r="E59" s="38"/>
      <c r="F59" s="38"/>
      <c r="G59" s="38"/>
      <c r="H59" s="38"/>
      <c r="I59" s="37"/>
      <c r="J59" s="10"/>
    </row>
    <row r="60" spans="1:10" ht="13.7" customHeight="1" x14ac:dyDescent="0.2">
      <c r="A60" s="1" t="str">
        <f t="shared" si="1"/>
        <v>0</v>
      </c>
      <c r="B60" s="37"/>
      <c r="C60" s="1" t="s">
        <v>221</v>
      </c>
      <c r="D60" s="5" t="s">
        <v>51</v>
      </c>
      <c r="E60" s="1" t="s">
        <v>174</v>
      </c>
      <c r="F60" s="10">
        <v>1130</v>
      </c>
      <c r="G60" s="28"/>
      <c r="H60" s="7">
        <f xml:space="preserve"> F60*G60</f>
        <v>0</v>
      </c>
      <c r="I60" s="37"/>
      <c r="J60" s="7"/>
    </row>
    <row r="61" spans="1:10" ht="13.7" customHeight="1" x14ac:dyDescent="0.2">
      <c r="A61" s="1" t="str">
        <f t="shared" si="1"/>
        <v>0</v>
      </c>
      <c r="B61" s="37"/>
      <c r="C61" s="1" t="s">
        <v>222</v>
      </c>
      <c r="D61" s="5" t="s">
        <v>77</v>
      </c>
      <c r="E61" s="11" t="s">
        <v>0</v>
      </c>
      <c r="F61" s="10">
        <v>120</v>
      </c>
      <c r="G61" s="28"/>
      <c r="H61" s="7">
        <f xml:space="preserve"> F61*G61</f>
        <v>0</v>
      </c>
      <c r="I61" s="37"/>
      <c r="J61" s="7"/>
    </row>
    <row r="62" spans="1:10" ht="13.7" customHeight="1" x14ac:dyDescent="0.2">
      <c r="A62" s="1" t="str">
        <f t="shared" si="1"/>
        <v>0</v>
      </c>
      <c r="B62" s="37"/>
      <c r="C62" s="1" t="s">
        <v>223</v>
      </c>
      <c r="D62" s="5" t="s">
        <v>9</v>
      </c>
      <c r="E62" s="11" t="s">
        <v>40</v>
      </c>
      <c r="F62" s="10">
        <v>1010</v>
      </c>
      <c r="G62" s="28"/>
      <c r="H62" s="7">
        <f xml:space="preserve"> F62*G62</f>
        <v>0</v>
      </c>
      <c r="I62" s="37"/>
      <c r="J62" s="7"/>
    </row>
    <row r="63" spans="1:10" s="11" customFormat="1" ht="13.7" customHeight="1" x14ac:dyDescent="0.2">
      <c r="A63" s="1" t="str">
        <f t="shared" si="1"/>
        <v>1</v>
      </c>
      <c r="B63" s="37"/>
      <c r="C63" s="17" t="s">
        <v>113</v>
      </c>
      <c r="D63" s="38" t="s">
        <v>98</v>
      </c>
      <c r="E63" s="38"/>
      <c r="F63" s="38"/>
      <c r="G63" s="38"/>
      <c r="H63" s="38"/>
      <c r="I63" s="37"/>
      <c r="J63" s="10"/>
    </row>
    <row r="64" spans="1:10" ht="13.7" customHeight="1" x14ac:dyDescent="0.2">
      <c r="A64" s="1" t="str">
        <f t="shared" si="1"/>
        <v>0</v>
      </c>
      <c r="B64" s="37"/>
      <c r="C64" s="1" t="s">
        <v>224</v>
      </c>
      <c r="D64" s="5" t="s">
        <v>99</v>
      </c>
      <c r="E64" s="1" t="s">
        <v>0</v>
      </c>
      <c r="F64" s="7">
        <v>11</v>
      </c>
      <c r="G64" s="28"/>
      <c r="H64" s="7">
        <f t="shared" ref="H64:H69" si="4" xml:space="preserve"> F64*G64</f>
        <v>0</v>
      </c>
      <c r="I64" s="37"/>
      <c r="J64" s="7"/>
    </row>
    <row r="65" spans="1:10" ht="13.7" customHeight="1" x14ac:dyDescent="0.2">
      <c r="A65" s="1" t="str">
        <f t="shared" si="1"/>
        <v>0</v>
      </c>
      <c r="B65" s="37"/>
      <c r="C65" s="1" t="s">
        <v>225</v>
      </c>
      <c r="D65" s="5" t="s">
        <v>100</v>
      </c>
      <c r="E65" s="1" t="s">
        <v>0</v>
      </c>
      <c r="F65" s="7">
        <v>11</v>
      </c>
      <c r="G65" s="28"/>
      <c r="H65" s="7">
        <f t="shared" si="4"/>
        <v>0</v>
      </c>
      <c r="I65" s="37"/>
      <c r="J65" s="7"/>
    </row>
    <row r="66" spans="1:10" ht="13.7" customHeight="1" x14ac:dyDescent="0.2">
      <c r="A66" s="1" t="str">
        <f t="shared" si="1"/>
        <v>0</v>
      </c>
      <c r="B66" s="37"/>
      <c r="C66" s="1" t="s">
        <v>227</v>
      </c>
      <c r="D66" s="5" t="s">
        <v>101</v>
      </c>
      <c r="E66" s="1" t="s">
        <v>0</v>
      </c>
      <c r="F66" s="7">
        <v>8</v>
      </c>
      <c r="G66" s="28"/>
      <c r="H66" s="7">
        <f t="shared" si="4"/>
        <v>0</v>
      </c>
      <c r="I66" s="37"/>
      <c r="J66" s="7"/>
    </row>
    <row r="67" spans="1:10" ht="13.7" customHeight="1" x14ac:dyDescent="0.2">
      <c r="A67" s="1" t="str">
        <f t="shared" si="1"/>
        <v>0</v>
      </c>
      <c r="B67" s="37"/>
      <c r="C67" s="1" t="s">
        <v>226</v>
      </c>
      <c r="D67" s="5" t="s">
        <v>102</v>
      </c>
      <c r="E67" s="1" t="s">
        <v>0</v>
      </c>
      <c r="F67" s="7">
        <v>9</v>
      </c>
      <c r="G67" s="28"/>
      <c r="H67" s="7">
        <f t="shared" si="4"/>
        <v>0</v>
      </c>
      <c r="I67" s="37"/>
      <c r="J67" s="7"/>
    </row>
    <row r="68" spans="1:10" ht="13.7" customHeight="1" x14ac:dyDescent="0.2">
      <c r="A68" s="1" t="str">
        <f t="shared" si="1"/>
        <v>0</v>
      </c>
      <c r="B68" s="37"/>
      <c r="C68" s="1" t="s">
        <v>228</v>
      </c>
      <c r="D68" s="5" t="s">
        <v>103</v>
      </c>
      <c r="E68" s="1" t="s">
        <v>2</v>
      </c>
      <c r="F68" s="7">
        <v>4</v>
      </c>
      <c r="G68" s="28"/>
      <c r="H68" s="7">
        <f t="shared" si="4"/>
        <v>0</v>
      </c>
      <c r="I68" s="37"/>
      <c r="J68" s="7"/>
    </row>
    <row r="69" spans="1:10" ht="13.7" customHeight="1" x14ac:dyDescent="0.2">
      <c r="A69" s="1" t="str">
        <f t="shared" si="1"/>
        <v>0</v>
      </c>
      <c r="B69" s="37"/>
      <c r="C69" s="1" t="s">
        <v>229</v>
      </c>
      <c r="D69" s="5" t="s">
        <v>380</v>
      </c>
      <c r="E69" s="1" t="s">
        <v>174</v>
      </c>
      <c r="F69" s="10">
        <v>1000</v>
      </c>
      <c r="G69" s="28"/>
      <c r="H69" s="7">
        <f t="shared" si="4"/>
        <v>0</v>
      </c>
      <c r="I69" s="37"/>
      <c r="J69" s="7"/>
    </row>
    <row r="70" spans="1:10" s="11" customFormat="1" ht="13.7" customHeight="1" x14ac:dyDescent="0.2">
      <c r="A70" s="1" t="str">
        <f t="shared" si="1"/>
        <v>1</v>
      </c>
      <c r="B70" s="37"/>
      <c r="C70" s="17" t="s">
        <v>114</v>
      </c>
      <c r="D70" s="38" t="s">
        <v>230</v>
      </c>
      <c r="E70" s="38"/>
      <c r="F70" s="38"/>
      <c r="G70" s="38"/>
      <c r="H70" s="38"/>
      <c r="I70" s="37"/>
      <c r="J70" s="10"/>
    </row>
    <row r="71" spans="1:10" ht="13.7" customHeight="1" x14ac:dyDescent="0.2">
      <c r="A71" s="1" t="str">
        <f t="shared" si="1"/>
        <v>1</v>
      </c>
      <c r="B71" s="37"/>
      <c r="C71" s="18" t="s">
        <v>233</v>
      </c>
      <c r="D71" s="40" t="s">
        <v>231</v>
      </c>
      <c r="E71" s="40"/>
      <c r="F71" s="40"/>
      <c r="G71" s="40"/>
      <c r="H71" s="40"/>
      <c r="I71" s="37"/>
      <c r="J71" s="7"/>
    </row>
    <row r="72" spans="1:10" ht="13.7" customHeight="1" x14ac:dyDescent="0.2">
      <c r="A72" s="1" t="str">
        <f t="shared" si="1"/>
        <v>0</v>
      </c>
      <c r="B72" s="37"/>
      <c r="C72" s="1" t="s">
        <v>240</v>
      </c>
      <c r="D72" s="5" t="s">
        <v>11</v>
      </c>
      <c r="E72" s="11" t="s">
        <v>174</v>
      </c>
      <c r="F72" s="10">
        <v>6500</v>
      </c>
      <c r="G72" s="28"/>
      <c r="H72" s="7">
        <f xml:space="preserve"> F72*G72</f>
        <v>0</v>
      </c>
      <c r="I72" s="37"/>
      <c r="J72" s="7"/>
    </row>
    <row r="73" spans="1:10" ht="13.7" customHeight="1" x14ac:dyDescent="0.2">
      <c r="A73" s="1" t="str">
        <f t="shared" si="1"/>
        <v>0</v>
      </c>
      <c r="B73" s="37"/>
      <c r="C73" s="1" t="s">
        <v>241</v>
      </c>
      <c r="D73" s="5" t="s">
        <v>234</v>
      </c>
      <c r="E73" s="11" t="s">
        <v>1</v>
      </c>
      <c r="F73" s="33">
        <v>750</v>
      </c>
      <c r="G73" s="28"/>
      <c r="H73" s="7">
        <f xml:space="preserve"> F73*G73</f>
        <v>0</v>
      </c>
      <c r="I73" s="37"/>
      <c r="J73" s="7"/>
    </row>
    <row r="74" spans="1:10" ht="13.7" customHeight="1" x14ac:dyDescent="0.2">
      <c r="A74" s="1" t="str">
        <f t="shared" si="1"/>
        <v>1</v>
      </c>
      <c r="B74" s="37"/>
      <c r="C74" s="18" t="s">
        <v>235</v>
      </c>
      <c r="D74" s="40" t="s">
        <v>232</v>
      </c>
      <c r="E74" s="40"/>
      <c r="F74" s="40"/>
      <c r="G74" s="40"/>
      <c r="H74" s="40"/>
      <c r="I74" s="37"/>
      <c r="J74" s="7"/>
    </row>
    <row r="75" spans="1:10" ht="13.7" customHeight="1" x14ac:dyDescent="0.2">
      <c r="A75" s="1" t="str">
        <f t="shared" si="1"/>
        <v>0</v>
      </c>
      <c r="B75" s="37"/>
      <c r="C75" s="1" t="s">
        <v>242</v>
      </c>
      <c r="D75" s="5" t="s">
        <v>11</v>
      </c>
      <c r="E75" s="1" t="s">
        <v>174</v>
      </c>
      <c r="F75" s="10">
        <v>3500</v>
      </c>
      <c r="G75" s="28"/>
      <c r="H75" s="7">
        <f xml:space="preserve"> F75*G75</f>
        <v>0</v>
      </c>
      <c r="I75" s="37"/>
      <c r="J75" s="7"/>
    </row>
    <row r="76" spans="1:10" ht="13.7" customHeight="1" x14ac:dyDescent="0.2">
      <c r="A76" s="1" t="str">
        <f t="shared" ref="A76:A139" si="5">IF(AND(NOT(ISBLANK(E76)),G76&gt;0),"1",
IF(ISBLANK(E76),"1","0")
)</f>
        <v>0</v>
      </c>
      <c r="B76" s="37"/>
      <c r="C76" s="1" t="s">
        <v>243</v>
      </c>
      <c r="D76" s="5" t="s">
        <v>234</v>
      </c>
      <c r="E76" s="11" t="s">
        <v>1</v>
      </c>
      <c r="F76" s="33">
        <v>700</v>
      </c>
      <c r="G76" s="28"/>
      <c r="H76" s="7">
        <f xml:space="preserve"> F76*G76</f>
        <v>0</v>
      </c>
      <c r="I76" s="37"/>
      <c r="J76" s="7"/>
    </row>
    <row r="77" spans="1:10" ht="13.7" customHeight="1" x14ac:dyDescent="0.2">
      <c r="A77" s="1" t="str">
        <f t="shared" si="5"/>
        <v>1</v>
      </c>
      <c r="B77" s="37"/>
      <c r="C77" s="18" t="s">
        <v>236</v>
      </c>
      <c r="D77" s="40" t="s">
        <v>165</v>
      </c>
      <c r="E77" s="40"/>
      <c r="F77" s="40"/>
      <c r="G77" s="40"/>
      <c r="H77" s="40"/>
      <c r="I77" s="37"/>
      <c r="J77" s="7"/>
    </row>
    <row r="78" spans="1:10" ht="13.7" customHeight="1" x14ac:dyDescent="0.2">
      <c r="A78" s="1" t="str">
        <f t="shared" si="5"/>
        <v>0</v>
      </c>
      <c r="B78" s="37"/>
      <c r="C78" s="1" t="s">
        <v>244</v>
      </c>
      <c r="D78" s="5" t="s">
        <v>11</v>
      </c>
      <c r="E78" s="11" t="s">
        <v>174</v>
      </c>
      <c r="F78" s="10">
        <v>2000</v>
      </c>
      <c r="G78" s="28"/>
      <c r="H78" s="7">
        <f xml:space="preserve"> F78*G78</f>
        <v>0</v>
      </c>
      <c r="I78" s="37"/>
      <c r="J78" s="7"/>
    </row>
    <row r="79" spans="1:10" ht="13.7" customHeight="1" x14ac:dyDescent="0.2">
      <c r="A79" s="1" t="str">
        <f t="shared" si="5"/>
        <v>0</v>
      </c>
      <c r="B79" s="37"/>
      <c r="C79" s="1" t="s">
        <v>245</v>
      </c>
      <c r="D79" s="5" t="s">
        <v>234</v>
      </c>
      <c r="E79" s="11" t="s">
        <v>1</v>
      </c>
      <c r="F79" s="33">
        <v>300</v>
      </c>
      <c r="G79" s="28"/>
      <c r="H79" s="7">
        <f xml:space="preserve"> F79*G79</f>
        <v>0</v>
      </c>
      <c r="I79" s="37"/>
      <c r="J79" s="7"/>
    </row>
    <row r="80" spans="1:10" ht="13.7" customHeight="1" x14ac:dyDescent="0.2">
      <c r="A80" s="1" t="str">
        <f t="shared" si="5"/>
        <v>1</v>
      </c>
      <c r="B80" s="37"/>
      <c r="C80" s="18" t="s">
        <v>237</v>
      </c>
      <c r="D80" s="40" t="s">
        <v>238</v>
      </c>
      <c r="E80" s="40"/>
      <c r="F80" s="40"/>
      <c r="G80" s="40"/>
      <c r="H80" s="40"/>
      <c r="I80" s="37"/>
      <c r="J80" s="7"/>
    </row>
    <row r="81" spans="1:10" ht="13.7" customHeight="1" x14ac:dyDescent="0.2">
      <c r="A81" s="1" t="str">
        <f t="shared" si="5"/>
        <v>0</v>
      </c>
      <c r="B81" s="37"/>
      <c r="C81" s="1" t="s">
        <v>246</v>
      </c>
      <c r="D81" s="5" t="s">
        <v>11</v>
      </c>
      <c r="E81" s="1" t="s">
        <v>174</v>
      </c>
      <c r="F81" s="10">
        <v>7000</v>
      </c>
      <c r="G81" s="28"/>
      <c r="H81" s="7">
        <f xml:space="preserve"> F81*G81</f>
        <v>0</v>
      </c>
      <c r="I81" s="37"/>
      <c r="J81" s="7"/>
    </row>
    <row r="82" spans="1:10" ht="13.7" customHeight="1" x14ac:dyDescent="0.2">
      <c r="A82" s="1" t="str">
        <f t="shared" si="5"/>
        <v>0</v>
      </c>
      <c r="B82" s="37"/>
      <c r="C82" s="1" t="s">
        <v>247</v>
      </c>
      <c r="D82" s="5" t="s">
        <v>234</v>
      </c>
      <c r="E82" s="1" t="s">
        <v>1</v>
      </c>
      <c r="F82" s="10">
        <v>2300</v>
      </c>
      <c r="G82" s="28"/>
      <c r="H82" s="7">
        <f xml:space="preserve"> F82*G82</f>
        <v>0</v>
      </c>
      <c r="I82" s="37"/>
      <c r="J82" s="7"/>
    </row>
    <row r="83" spans="1:10" ht="13.7" customHeight="1" x14ac:dyDescent="0.2">
      <c r="A83" s="1" t="str">
        <f t="shared" si="5"/>
        <v>1</v>
      </c>
      <c r="B83" s="37"/>
      <c r="C83" s="18" t="s">
        <v>239</v>
      </c>
      <c r="D83" s="40" t="s">
        <v>381</v>
      </c>
      <c r="E83" s="40"/>
      <c r="F83" s="40"/>
      <c r="G83" s="40"/>
      <c r="H83" s="40"/>
      <c r="I83" s="37"/>
      <c r="J83" s="7"/>
    </row>
    <row r="84" spans="1:10" ht="13.7" customHeight="1" x14ac:dyDescent="0.2">
      <c r="A84" s="1" t="str">
        <f t="shared" si="5"/>
        <v>0</v>
      </c>
      <c r="B84" s="37"/>
      <c r="C84" s="1" t="s">
        <v>249</v>
      </c>
      <c r="D84" s="8" t="s">
        <v>85</v>
      </c>
      <c r="E84" s="11" t="s">
        <v>1</v>
      </c>
      <c r="F84" s="10">
        <v>94</v>
      </c>
      <c r="G84" s="28"/>
      <c r="H84" s="7">
        <f xml:space="preserve"> F84*G84</f>
        <v>0</v>
      </c>
      <c r="I84" s="37"/>
      <c r="J84" s="7"/>
    </row>
    <row r="85" spans="1:10" ht="13.7" customHeight="1" x14ac:dyDescent="0.2">
      <c r="A85" s="1" t="str">
        <f t="shared" si="5"/>
        <v>0</v>
      </c>
      <c r="B85" s="37"/>
      <c r="C85" s="1" t="s">
        <v>253</v>
      </c>
      <c r="D85" s="8" t="s">
        <v>78</v>
      </c>
      <c r="E85" s="11" t="s">
        <v>0</v>
      </c>
      <c r="F85" s="10">
        <v>50</v>
      </c>
      <c r="G85" s="28"/>
      <c r="H85" s="7">
        <f xml:space="preserve"> F85*G85</f>
        <v>0</v>
      </c>
      <c r="I85" s="37"/>
      <c r="J85" s="7"/>
    </row>
    <row r="86" spans="1:10" ht="13.7" customHeight="1" x14ac:dyDescent="0.2">
      <c r="A86" s="1" t="str">
        <f t="shared" si="5"/>
        <v>1</v>
      </c>
      <c r="B86" s="37"/>
      <c r="C86" s="18" t="s">
        <v>250</v>
      </c>
      <c r="D86" s="40" t="s">
        <v>166</v>
      </c>
      <c r="E86" s="40"/>
      <c r="F86" s="40"/>
      <c r="G86" s="40"/>
      <c r="H86" s="40"/>
      <c r="I86" s="37"/>
      <c r="J86" s="7"/>
    </row>
    <row r="87" spans="1:10" ht="13.7" customHeight="1" x14ac:dyDescent="0.2">
      <c r="A87" s="1" t="str">
        <f t="shared" si="5"/>
        <v>0</v>
      </c>
      <c r="B87" s="37"/>
      <c r="C87" s="1" t="s">
        <v>251</v>
      </c>
      <c r="D87" s="5" t="s">
        <v>11</v>
      </c>
      <c r="E87" s="1" t="s">
        <v>174</v>
      </c>
      <c r="F87" s="10">
        <v>2900</v>
      </c>
      <c r="G87" s="28"/>
      <c r="H87" s="7">
        <f xml:space="preserve"> F87*G87</f>
        <v>0</v>
      </c>
      <c r="I87" s="37"/>
      <c r="J87" s="7"/>
    </row>
    <row r="88" spans="1:10" ht="13.7" customHeight="1" x14ac:dyDescent="0.2">
      <c r="A88" s="1" t="str">
        <f t="shared" si="5"/>
        <v>0</v>
      </c>
      <c r="B88" s="37"/>
      <c r="C88" s="1" t="s">
        <v>252</v>
      </c>
      <c r="D88" s="5" t="s">
        <v>248</v>
      </c>
      <c r="E88" s="1" t="s">
        <v>0</v>
      </c>
      <c r="F88" s="10">
        <v>56</v>
      </c>
      <c r="G88" s="28"/>
      <c r="H88" s="7">
        <f xml:space="preserve"> F88*G88</f>
        <v>0</v>
      </c>
      <c r="I88" s="37"/>
      <c r="J88" s="7"/>
    </row>
    <row r="89" spans="1:10" s="11" customFormat="1" ht="13.7" customHeight="1" x14ac:dyDescent="0.2">
      <c r="A89" s="1" t="str">
        <f t="shared" si="5"/>
        <v>1</v>
      </c>
      <c r="B89" s="37"/>
      <c r="C89" s="17" t="s">
        <v>115</v>
      </c>
      <c r="D89" s="38" t="s">
        <v>254</v>
      </c>
      <c r="E89" s="38"/>
      <c r="F89" s="38"/>
      <c r="G89" s="38"/>
      <c r="H89" s="38"/>
      <c r="I89" s="37"/>
      <c r="J89" s="10"/>
    </row>
    <row r="90" spans="1:10" ht="13.7" customHeight="1" x14ac:dyDescent="0.2">
      <c r="A90" s="1" t="str">
        <f t="shared" si="5"/>
        <v>0</v>
      </c>
      <c r="B90" s="37"/>
      <c r="C90" s="1" t="s">
        <v>255</v>
      </c>
      <c r="D90" s="5" t="s">
        <v>59</v>
      </c>
      <c r="E90" s="1" t="s">
        <v>174</v>
      </c>
      <c r="F90" s="10">
        <v>3500</v>
      </c>
      <c r="G90" s="28"/>
      <c r="H90" s="7">
        <f xml:space="preserve"> F90*G90</f>
        <v>0</v>
      </c>
      <c r="I90" s="37"/>
      <c r="J90" s="7"/>
    </row>
    <row r="91" spans="1:10" ht="13.7" customHeight="1" x14ac:dyDescent="0.2">
      <c r="A91" s="1" t="str">
        <f t="shared" si="5"/>
        <v>0</v>
      </c>
      <c r="B91" s="37"/>
      <c r="C91" s="1" t="s">
        <v>256</v>
      </c>
      <c r="D91" s="5" t="s">
        <v>52</v>
      </c>
      <c r="E91" s="1" t="s">
        <v>174</v>
      </c>
      <c r="F91" s="10">
        <v>900</v>
      </c>
      <c r="G91" s="28"/>
      <c r="H91" s="7">
        <f xml:space="preserve"> F91*G91</f>
        <v>0</v>
      </c>
      <c r="I91" s="37"/>
      <c r="J91" s="7"/>
    </row>
    <row r="92" spans="1:10" s="11" customFormat="1" ht="13.7" customHeight="1" x14ac:dyDescent="0.2">
      <c r="A92" s="1" t="str">
        <f t="shared" si="5"/>
        <v>1</v>
      </c>
      <c r="B92" s="37"/>
      <c r="C92" s="17" t="s">
        <v>116</v>
      </c>
      <c r="D92" s="38" t="s">
        <v>10</v>
      </c>
      <c r="E92" s="38"/>
      <c r="F92" s="38"/>
      <c r="G92" s="38"/>
      <c r="H92" s="38"/>
      <c r="I92" s="37"/>
      <c r="J92" s="10"/>
    </row>
    <row r="93" spans="1:10" s="11" customFormat="1" ht="13.7" customHeight="1" x14ac:dyDescent="0.2">
      <c r="A93" s="1" t="str">
        <f t="shared" si="5"/>
        <v>1</v>
      </c>
      <c r="B93" s="37"/>
      <c r="C93" s="18" t="s">
        <v>117</v>
      </c>
      <c r="D93" s="40" t="s">
        <v>11</v>
      </c>
      <c r="E93" s="40"/>
      <c r="F93" s="40"/>
      <c r="G93" s="40"/>
      <c r="H93" s="40" t="e">
        <f>#REF!* G93</f>
        <v>#REF!</v>
      </c>
      <c r="I93" s="37"/>
      <c r="J93" s="10"/>
    </row>
    <row r="94" spans="1:10" s="11" customFormat="1" ht="13.7" customHeight="1" x14ac:dyDescent="0.2">
      <c r="A94" s="1" t="str">
        <f t="shared" si="5"/>
        <v>1</v>
      </c>
      <c r="B94" s="37"/>
      <c r="C94" s="30" t="s">
        <v>121</v>
      </c>
      <c r="D94" s="36" t="s">
        <v>119</v>
      </c>
      <c r="E94" s="36"/>
      <c r="F94" s="36"/>
      <c r="G94" s="36"/>
      <c r="H94" s="36" t="e">
        <f>#REF!* G94</f>
        <v>#REF!</v>
      </c>
      <c r="I94" s="37"/>
      <c r="J94" s="10"/>
    </row>
    <row r="95" spans="1:10" ht="13.7" customHeight="1" x14ac:dyDescent="0.2">
      <c r="A95" s="1" t="str">
        <f t="shared" si="5"/>
        <v>0</v>
      </c>
      <c r="B95" s="37"/>
      <c r="C95" s="1" t="s">
        <v>259</v>
      </c>
      <c r="D95" s="8" t="s">
        <v>12</v>
      </c>
      <c r="E95" s="1" t="s">
        <v>40</v>
      </c>
      <c r="F95" s="10">
        <v>1100</v>
      </c>
      <c r="G95" s="28"/>
      <c r="H95" s="7">
        <f>F95*G95</f>
        <v>0</v>
      </c>
      <c r="I95" s="37"/>
      <c r="J95" s="7"/>
    </row>
    <row r="96" spans="1:10" ht="13.7" customHeight="1" x14ac:dyDescent="0.2">
      <c r="A96" s="1" t="str">
        <f t="shared" si="5"/>
        <v>0</v>
      </c>
      <c r="B96" s="37"/>
      <c r="C96" s="1" t="s">
        <v>260</v>
      </c>
      <c r="D96" s="5" t="s">
        <v>257</v>
      </c>
      <c r="E96" s="1" t="s">
        <v>40</v>
      </c>
      <c r="F96" s="10">
        <v>4700</v>
      </c>
      <c r="G96" s="28"/>
      <c r="H96" s="7">
        <f>F96*G96</f>
        <v>0</v>
      </c>
      <c r="I96" s="37"/>
      <c r="J96" s="7"/>
    </row>
    <row r="97" spans="1:10" ht="13.7" customHeight="1" x14ac:dyDescent="0.2">
      <c r="A97" s="1" t="str">
        <f t="shared" si="5"/>
        <v>0</v>
      </c>
      <c r="B97" s="37"/>
      <c r="C97" s="1" t="s">
        <v>261</v>
      </c>
      <c r="D97" s="5" t="s">
        <v>53</v>
      </c>
      <c r="E97" s="1" t="s">
        <v>40</v>
      </c>
      <c r="F97" s="10">
        <v>3800</v>
      </c>
      <c r="G97" s="28"/>
      <c r="H97" s="7">
        <f>F97*G97</f>
        <v>0</v>
      </c>
      <c r="I97" s="37"/>
      <c r="J97" s="7"/>
    </row>
    <row r="98" spans="1:10" ht="13.7" customHeight="1" x14ac:dyDescent="0.2">
      <c r="A98" s="1" t="str">
        <f t="shared" si="5"/>
        <v>0</v>
      </c>
      <c r="B98" s="37"/>
      <c r="C98" s="1" t="s">
        <v>262</v>
      </c>
      <c r="D98" s="5" t="s">
        <v>258</v>
      </c>
      <c r="E98" s="1" t="s">
        <v>40</v>
      </c>
      <c r="F98" s="10">
        <v>5800</v>
      </c>
      <c r="G98" s="28"/>
      <c r="H98" s="7">
        <f>F98*G98</f>
        <v>0</v>
      </c>
      <c r="I98" s="37"/>
      <c r="J98" s="7"/>
    </row>
    <row r="99" spans="1:10" s="11" customFormat="1" ht="13.7" customHeight="1" x14ac:dyDescent="0.2">
      <c r="A99" s="1" t="str">
        <f t="shared" si="5"/>
        <v>1</v>
      </c>
      <c r="B99" s="37"/>
      <c r="C99" s="30" t="s">
        <v>122</v>
      </c>
      <c r="D99" s="36" t="s">
        <v>118</v>
      </c>
      <c r="E99" s="36"/>
      <c r="F99" s="36" t="e">
        <f xml:space="preserve"> (#REF!*#REF!)+#REF!</f>
        <v>#REF!</v>
      </c>
      <c r="G99" s="36"/>
      <c r="H99" s="36"/>
      <c r="I99" s="37"/>
      <c r="J99" s="10"/>
    </row>
    <row r="100" spans="1:10" ht="13.7" customHeight="1" x14ac:dyDescent="0.2">
      <c r="A100" s="1" t="str">
        <f t="shared" si="5"/>
        <v>0</v>
      </c>
      <c r="B100" s="37"/>
      <c r="C100" s="1" t="s">
        <v>263</v>
      </c>
      <c r="D100" s="8" t="s">
        <v>12</v>
      </c>
      <c r="E100" s="1" t="s">
        <v>40</v>
      </c>
      <c r="F100" s="10">
        <v>1250</v>
      </c>
      <c r="G100" s="28"/>
      <c r="H100" s="7">
        <f>F100*G100</f>
        <v>0</v>
      </c>
      <c r="I100" s="37"/>
      <c r="J100" s="7"/>
    </row>
    <row r="101" spans="1:10" ht="13.7" customHeight="1" x14ac:dyDescent="0.2">
      <c r="A101" s="1" t="str">
        <f t="shared" si="5"/>
        <v>0</v>
      </c>
      <c r="B101" s="37"/>
      <c r="C101" s="1" t="s">
        <v>264</v>
      </c>
      <c r="D101" s="5" t="s">
        <v>257</v>
      </c>
      <c r="E101" s="1" t="s">
        <v>40</v>
      </c>
      <c r="F101" s="10">
        <v>7500</v>
      </c>
      <c r="G101" s="28"/>
      <c r="H101" s="7">
        <f>F101*G101</f>
        <v>0</v>
      </c>
      <c r="I101" s="37"/>
      <c r="J101" s="7"/>
    </row>
    <row r="102" spans="1:10" ht="13.7" customHeight="1" x14ac:dyDescent="0.2">
      <c r="A102" s="1" t="str">
        <f t="shared" si="5"/>
        <v>0</v>
      </c>
      <c r="B102" s="37"/>
      <c r="C102" s="1" t="s">
        <v>265</v>
      </c>
      <c r="D102" s="5" t="s">
        <v>53</v>
      </c>
      <c r="E102" s="1" t="s">
        <v>40</v>
      </c>
      <c r="F102" s="10">
        <v>5700</v>
      </c>
      <c r="G102" s="28"/>
      <c r="H102" s="7">
        <f>F102*G102</f>
        <v>0</v>
      </c>
      <c r="I102" s="37"/>
      <c r="J102" s="7"/>
    </row>
    <row r="103" spans="1:10" ht="13.7" customHeight="1" x14ac:dyDescent="0.2">
      <c r="A103" s="1" t="str">
        <f t="shared" si="5"/>
        <v>0</v>
      </c>
      <c r="B103" s="37"/>
      <c r="C103" s="1" t="s">
        <v>266</v>
      </c>
      <c r="D103" s="5" t="s">
        <v>258</v>
      </c>
      <c r="E103" s="1" t="s">
        <v>40</v>
      </c>
      <c r="F103" s="10">
        <v>10650</v>
      </c>
      <c r="G103" s="28"/>
      <c r="H103" s="7">
        <f>F103*G103</f>
        <v>0</v>
      </c>
      <c r="I103" s="37"/>
      <c r="J103" s="7"/>
    </row>
    <row r="104" spans="1:10" s="11" customFormat="1" ht="13.7" customHeight="1" x14ac:dyDescent="0.2">
      <c r="A104" s="1" t="str">
        <f t="shared" si="5"/>
        <v>1</v>
      </c>
      <c r="B104" s="37"/>
      <c r="C104" s="30" t="s">
        <v>123</v>
      </c>
      <c r="D104" s="36" t="s">
        <v>120</v>
      </c>
      <c r="E104" s="36"/>
      <c r="F104" s="36" t="e">
        <f xml:space="preserve"> (#REF!*#REF!)+#REF!</f>
        <v>#REF!</v>
      </c>
      <c r="G104" s="36"/>
      <c r="H104" s="36"/>
      <c r="I104" s="37"/>
      <c r="J104" s="10"/>
    </row>
    <row r="105" spans="1:10" ht="13.7" customHeight="1" x14ac:dyDescent="0.2">
      <c r="A105" s="1" t="str">
        <f t="shared" si="5"/>
        <v>0</v>
      </c>
      <c r="B105" s="37"/>
      <c r="C105" s="1" t="s">
        <v>267</v>
      </c>
      <c r="D105" s="8" t="s">
        <v>12</v>
      </c>
      <c r="E105" s="1" t="s">
        <v>40</v>
      </c>
      <c r="F105" s="10">
        <v>1450</v>
      </c>
      <c r="G105" s="28"/>
      <c r="H105" s="7">
        <f>F105*G105</f>
        <v>0</v>
      </c>
      <c r="I105" s="37"/>
      <c r="J105" s="7"/>
    </row>
    <row r="106" spans="1:10" ht="13.7" customHeight="1" x14ac:dyDescent="0.2">
      <c r="A106" s="1" t="str">
        <f t="shared" si="5"/>
        <v>0</v>
      </c>
      <c r="B106" s="37"/>
      <c r="C106" s="1" t="s">
        <v>268</v>
      </c>
      <c r="D106" s="5" t="s">
        <v>257</v>
      </c>
      <c r="E106" s="1" t="s">
        <v>40</v>
      </c>
      <c r="F106" s="10">
        <v>13450</v>
      </c>
      <c r="G106" s="28"/>
      <c r="H106" s="7">
        <f>F106*G106</f>
        <v>0</v>
      </c>
      <c r="I106" s="37"/>
      <c r="J106" s="7"/>
    </row>
    <row r="107" spans="1:10" ht="13.7" customHeight="1" x14ac:dyDescent="0.2">
      <c r="A107" s="1" t="str">
        <f t="shared" si="5"/>
        <v>0</v>
      </c>
      <c r="B107" s="37"/>
      <c r="C107" s="1" t="s">
        <v>269</v>
      </c>
      <c r="D107" s="5" t="s">
        <v>53</v>
      </c>
      <c r="E107" s="1" t="s">
        <v>40</v>
      </c>
      <c r="F107" s="10">
        <v>7750</v>
      </c>
      <c r="G107" s="28"/>
      <c r="H107" s="7">
        <f>F107*G107</f>
        <v>0</v>
      </c>
      <c r="I107" s="37"/>
      <c r="J107" s="7"/>
    </row>
    <row r="108" spans="1:10" ht="13.7" customHeight="1" x14ac:dyDescent="0.2">
      <c r="A108" s="1" t="str">
        <f t="shared" si="5"/>
        <v>0</v>
      </c>
      <c r="B108" s="37"/>
      <c r="C108" s="1" t="s">
        <v>270</v>
      </c>
      <c r="D108" s="5" t="s">
        <v>258</v>
      </c>
      <c r="E108" s="1" t="s">
        <v>40</v>
      </c>
      <c r="F108" s="10">
        <v>20150</v>
      </c>
      <c r="G108" s="28"/>
      <c r="H108" s="7">
        <f>F108*G108</f>
        <v>0</v>
      </c>
      <c r="I108" s="37"/>
      <c r="J108" s="7"/>
    </row>
    <row r="109" spans="1:10" s="11" customFormat="1" ht="13.7" customHeight="1" x14ac:dyDescent="0.2">
      <c r="A109" s="1" t="str">
        <f t="shared" si="5"/>
        <v>1</v>
      </c>
      <c r="B109" s="37"/>
      <c r="C109" s="18" t="s">
        <v>124</v>
      </c>
      <c r="D109" s="40" t="s">
        <v>13</v>
      </c>
      <c r="E109" s="40"/>
      <c r="F109" s="40" t="e">
        <f xml:space="preserve"> (#REF!*#REF!)+#REF!</f>
        <v>#REF!</v>
      </c>
      <c r="G109" s="40"/>
      <c r="H109" s="40"/>
      <c r="I109" s="37"/>
      <c r="J109" s="10"/>
    </row>
    <row r="110" spans="1:10" s="11" customFormat="1" ht="13.7" customHeight="1" x14ac:dyDescent="0.2">
      <c r="A110" s="1" t="str">
        <f t="shared" si="5"/>
        <v>1</v>
      </c>
      <c r="B110" s="37"/>
      <c r="C110" s="30" t="s">
        <v>125</v>
      </c>
      <c r="D110" s="36" t="s">
        <v>119</v>
      </c>
      <c r="E110" s="36"/>
      <c r="F110" s="36" t="e">
        <f xml:space="preserve"> (#REF!*#REF!)+#REF!</f>
        <v>#REF!</v>
      </c>
      <c r="G110" s="36"/>
      <c r="H110" s="36"/>
      <c r="I110" s="37"/>
      <c r="J110" s="10"/>
    </row>
    <row r="111" spans="1:10" ht="13.7" customHeight="1" x14ac:dyDescent="0.2">
      <c r="A111" s="1" t="str">
        <f t="shared" si="5"/>
        <v>0</v>
      </c>
      <c r="B111" s="37"/>
      <c r="C111" s="1" t="s">
        <v>273</v>
      </c>
      <c r="D111" s="8" t="s">
        <v>12</v>
      </c>
      <c r="E111" s="1" t="s">
        <v>272</v>
      </c>
      <c r="F111" s="10">
        <v>75</v>
      </c>
      <c r="G111" s="28"/>
      <c r="H111" s="7">
        <f>F111*G111</f>
        <v>0</v>
      </c>
      <c r="I111" s="37"/>
      <c r="J111" s="7"/>
    </row>
    <row r="112" spans="1:10" ht="13.7" customHeight="1" x14ac:dyDescent="0.2">
      <c r="A112" s="1" t="str">
        <f t="shared" si="5"/>
        <v>0</v>
      </c>
      <c r="B112" s="37"/>
      <c r="C112" s="1" t="s">
        <v>277</v>
      </c>
      <c r="D112" s="5" t="s">
        <v>271</v>
      </c>
      <c r="E112" s="1" t="s">
        <v>272</v>
      </c>
      <c r="F112" s="10">
        <v>350</v>
      </c>
      <c r="G112" s="28"/>
      <c r="H112" s="7">
        <f>F112*G112</f>
        <v>0</v>
      </c>
      <c r="I112" s="37"/>
      <c r="J112" s="7"/>
    </row>
    <row r="113" spans="1:10" ht="13.7" customHeight="1" x14ac:dyDescent="0.2">
      <c r="A113" s="1" t="str">
        <f t="shared" si="5"/>
        <v>0</v>
      </c>
      <c r="B113" s="37"/>
      <c r="C113" s="1" t="s">
        <v>278</v>
      </c>
      <c r="D113" s="5" t="s">
        <v>53</v>
      </c>
      <c r="E113" s="1" t="s">
        <v>272</v>
      </c>
      <c r="F113" s="10">
        <v>450</v>
      </c>
      <c r="G113" s="28"/>
      <c r="H113" s="7">
        <f>F113*G113</f>
        <v>0</v>
      </c>
      <c r="I113" s="37"/>
      <c r="J113" s="7"/>
    </row>
    <row r="114" spans="1:10" ht="13.7" customHeight="1" x14ac:dyDescent="0.2">
      <c r="A114" s="1" t="str">
        <f t="shared" si="5"/>
        <v>0</v>
      </c>
      <c r="B114" s="37"/>
      <c r="C114" s="1" t="s">
        <v>279</v>
      </c>
      <c r="D114" s="5" t="s">
        <v>54</v>
      </c>
      <c r="E114" s="1" t="s">
        <v>272</v>
      </c>
      <c r="F114" s="10">
        <v>125</v>
      </c>
      <c r="G114" s="28"/>
      <c r="H114" s="7">
        <f>F114*G114</f>
        <v>0</v>
      </c>
      <c r="I114" s="37"/>
      <c r="J114" s="7"/>
    </row>
    <row r="115" spans="1:10" s="11" customFormat="1" ht="13.7" customHeight="1" x14ac:dyDescent="0.2">
      <c r="A115" s="1" t="str">
        <f t="shared" si="5"/>
        <v>1</v>
      </c>
      <c r="B115" s="37"/>
      <c r="C115" s="30" t="s">
        <v>126</v>
      </c>
      <c r="D115" s="36" t="s">
        <v>118</v>
      </c>
      <c r="E115" s="36"/>
      <c r="F115" s="36" t="e">
        <f xml:space="preserve"> (#REF!*#REF!)+#REF!</f>
        <v>#REF!</v>
      </c>
      <c r="G115" s="36"/>
      <c r="H115" s="36"/>
      <c r="I115" s="37"/>
      <c r="J115" s="10"/>
    </row>
    <row r="116" spans="1:10" ht="13.7" customHeight="1" x14ac:dyDescent="0.2">
      <c r="A116" s="1" t="str">
        <f t="shared" si="5"/>
        <v>0</v>
      </c>
      <c r="B116" s="37"/>
      <c r="C116" s="1" t="s">
        <v>274</v>
      </c>
      <c r="D116" s="8" t="s">
        <v>12</v>
      </c>
      <c r="E116" s="1" t="s">
        <v>272</v>
      </c>
      <c r="F116" s="10">
        <v>95</v>
      </c>
      <c r="G116" s="28"/>
      <c r="H116" s="7">
        <f>F116*G116</f>
        <v>0</v>
      </c>
      <c r="I116" s="37"/>
      <c r="J116" s="7"/>
    </row>
    <row r="117" spans="1:10" ht="13.7" customHeight="1" x14ac:dyDescent="0.2">
      <c r="A117" s="1" t="str">
        <f t="shared" si="5"/>
        <v>0</v>
      </c>
      <c r="B117" s="37"/>
      <c r="C117" s="1" t="s">
        <v>280</v>
      </c>
      <c r="D117" s="5" t="s">
        <v>271</v>
      </c>
      <c r="E117" s="1" t="s">
        <v>272</v>
      </c>
      <c r="F117" s="10">
        <v>550</v>
      </c>
      <c r="G117" s="28"/>
      <c r="H117" s="7">
        <f>F117*G117</f>
        <v>0</v>
      </c>
      <c r="I117" s="37"/>
      <c r="J117" s="7"/>
    </row>
    <row r="118" spans="1:10" ht="13.7" customHeight="1" x14ac:dyDescent="0.2">
      <c r="A118" s="1" t="str">
        <f t="shared" si="5"/>
        <v>0</v>
      </c>
      <c r="B118" s="37"/>
      <c r="C118" s="1" t="s">
        <v>281</v>
      </c>
      <c r="D118" s="5" t="s">
        <v>53</v>
      </c>
      <c r="E118" s="1" t="s">
        <v>272</v>
      </c>
      <c r="F118" s="10">
        <v>650</v>
      </c>
      <c r="G118" s="28"/>
      <c r="H118" s="7">
        <f>F118*G118</f>
        <v>0</v>
      </c>
      <c r="I118" s="37"/>
      <c r="J118" s="7"/>
    </row>
    <row r="119" spans="1:10" ht="13.7" customHeight="1" x14ac:dyDescent="0.2">
      <c r="A119" s="1" t="str">
        <f t="shared" si="5"/>
        <v>0</v>
      </c>
      <c r="B119" s="37"/>
      <c r="C119" s="1" t="s">
        <v>282</v>
      </c>
      <c r="D119" s="5" t="s">
        <v>54</v>
      </c>
      <c r="E119" s="1" t="s">
        <v>272</v>
      </c>
      <c r="F119" s="10">
        <v>150</v>
      </c>
      <c r="G119" s="28"/>
      <c r="H119" s="7">
        <f>F119*G119</f>
        <v>0</v>
      </c>
      <c r="I119" s="37"/>
      <c r="J119" s="7"/>
    </row>
    <row r="120" spans="1:10" s="11" customFormat="1" ht="13.7" customHeight="1" x14ac:dyDescent="0.2">
      <c r="A120" s="1" t="str">
        <f t="shared" si="5"/>
        <v>1</v>
      </c>
      <c r="B120" s="37"/>
      <c r="C120" s="30" t="s">
        <v>127</v>
      </c>
      <c r="D120" s="36" t="s">
        <v>120</v>
      </c>
      <c r="E120" s="36"/>
      <c r="F120" s="36" t="e">
        <f xml:space="preserve"> (#REF!*#REF!)+#REF!</f>
        <v>#REF!</v>
      </c>
      <c r="G120" s="36"/>
      <c r="H120" s="36"/>
      <c r="I120" s="37"/>
      <c r="J120" s="10"/>
    </row>
    <row r="121" spans="1:10" ht="13.7" customHeight="1" x14ac:dyDescent="0.2">
      <c r="A121" s="1" t="str">
        <f t="shared" si="5"/>
        <v>0</v>
      </c>
      <c r="B121" s="37"/>
      <c r="C121" s="1" t="s">
        <v>275</v>
      </c>
      <c r="D121" s="8" t="s">
        <v>12</v>
      </c>
      <c r="E121" s="1" t="s">
        <v>272</v>
      </c>
      <c r="F121" s="10">
        <v>150</v>
      </c>
      <c r="G121" s="28"/>
      <c r="H121" s="7">
        <f>F121*G121</f>
        <v>0</v>
      </c>
      <c r="I121" s="37"/>
      <c r="J121" s="7"/>
    </row>
    <row r="122" spans="1:10" ht="13.7" customHeight="1" x14ac:dyDescent="0.2">
      <c r="A122" s="1" t="str">
        <f t="shared" si="5"/>
        <v>0</v>
      </c>
      <c r="B122" s="37"/>
      <c r="C122" s="1" t="s">
        <v>276</v>
      </c>
      <c r="D122" s="5" t="s">
        <v>271</v>
      </c>
      <c r="E122" s="1" t="s">
        <v>272</v>
      </c>
      <c r="F122" s="10">
        <v>850</v>
      </c>
      <c r="G122" s="28"/>
      <c r="H122" s="7">
        <f>F122*G122</f>
        <v>0</v>
      </c>
      <c r="I122" s="37"/>
      <c r="J122" s="7"/>
    </row>
    <row r="123" spans="1:10" ht="13.7" customHeight="1" x14ac:dyDescent="0.2">
      <c r="A123" s="1" t="str">
        <f t="shared" si="5"/>
        <v>0</v>
      </c>
      <c r="B123" s="37"/>
      <c r="C123" s="1" t="s">
        <v>283</v>
      </c>
      <c r="D123" s="5" t="s">
        <v>53</v>
      </c>
      <c r="E123" s="1" t="s">
        <v>272</v>
      </c>
      <c r="F123" s="10">
        <v>900</v>
      </c>
      <c r="G123" s="28"/>
      <c r="H123" s="7">
        <f>F123*G123</f>
        <v>0</v>
      </c>
      <c r="I123" s="37"/>
      <c r="J123" s="7"/>
    </row>
    <row r="124" spans="1:10" ht="13.7" customHeight="1" x14ac:dyDescent="0.2">
      <c r="A124" s="1" t="str">
        <f t="shared" si="5"/>
        <v>0</v>
      </c>
      <c r="B124" s="37"/>
      <c r="C124" s="1" t="s">
        <v>284</v>
      </c>
      <c r="D124" s="5" t="s">
        <v>54</v>
      </c>
      <c r="E124" s="1" t="s">
        <v>272</v>
      </c>
      <c r="F124" s="10">
        <v>200</v>
      </c>
      <c r="G124" s="28"/>
      <c r="H124" s="7">
        <f>F124*G124</f>
        <v>0</v>
      </c>
      <c r="I124" s="37"/>
      <c r="J124" s="7"/>
    </row>
    <row r="125" spans="1:10" ht="13.7" customHeight="1" x14ac:dyDescent="0.2">
      <c r="A125" s="1" t="str">
        <f t="shared" si="5"/>
        <v>1</v>
      </c>
      <c r="B125" s="37"/>
      <c r="C125" s="30" t="s">
        <v>127</v>
      </c>
      <c r="D125" s="36" t="s">
        <v>120</v>
      </c>
      <c r="E125" s="36"/>
      <c r="F125" s="36" t="e">
        <f xml:space="preserve"> (#REF!*#REF!)+#REF!</f>
        <v>#REF!</v>
      </c>
      <c r="G125" s="36"/>
      <c r="H125" s="36"/>
      <c r="I125" s="37"/>
      <c r="J125" s="7"/>
    </row>
    <row r="126" spans="1:10" ht="13.7" customHeight="1" x14ac:dyDescent="0.2">
      <c r="A126" s="1" t="str">
        <f t="shared" si="5"/>
        <v>0</v>
      </c>
      <c r="B126" s="37"/>
      <c r="C126" s="1" t="s">
        <v>275</v>
      </c>
      <c r="D126" s="8" t="s">
        <v>56</v>
      </c>
      <c r="E126" s="1" t="s">
        <v>3</v>
      </c>
      <c r="F126" s="10">
        <v>4</v>
      </c>
      <c r="G126" s="28"/>
      <c r="H126" s="7">
        <f>F126*G126</f>
        <v>0</v>
      </c>
      <c r="I126" s="37"/>
      <c r="J126" s="7"/>
    </row>
    <row r="127" spans="1:10" s="11" customFormat="1" ht="13.7" customHeight="1" x14ac:dyDescent="0.2">
      <c r="A127" s="1" t="str">
        <f t="shared" si="5"/>
        <v>1</v>
      </c>
      <c r="B127" s="37"/>
      <c r="C127" s="17" t="s">
        <v>128</v>
      </c>
      <c r="D127" s="38" t="s">
        <v>14</v>
      </c>
      <c r="E127" s="38"/>
      <c r="F127" s="38"/>
      <c r="G127" s="38"/>
      <c r="H127" s="38"/>
      <c r="I127" s="37"/>
      <c r="J127" s="10"/>
    </row>
    <row r="128" spans="1:10" ht="13.7" customHeight="1" x14ac:dyDescent="0.2">
      <c r="A128" s="1" t="str">
        <f t="shared" si="5"/>
        <v>0</v>
      </c>
      <c r="B128" s="37"/>
      <c r="C128" s="1" t="s">
        <v>130</v>
      </c>
      <c r="D128" s="8" t="s">
        <v>57</v>
      </c>
      <c r="E128" s="1" t="s">
        <v>2</v>
      </c>
      <c r="F128" s="10">
        <v>4</v>
      </c>
      <c r="G128" s="28"/>
      <c r="H128" s="7">
        <f xml:space="preserve"> F128*G128</f>
        <v>0</v>
      </c>
      <c r="I128" s="37"/>
      <c r="J128" s="7"/>
    </row>
    <row r="129" spans="1:10" ht="13.7" customHeight="1" x14ac:dyDescent="0.2">
      <c r="A129" s="1" t="str">
        <f t="shared" si="5"/>
        <v>0</v>
      </c>
      <c r="B129" s="37"/>
      <c r="C129" s="1" t="s">
        <v>131</v>
      </c>
      <c r="D129" s="8" t="s">
        <v>79</v>
      </c>
      <c r="E129" s="11" t="s">
        <v>379</v>
      </c>
      <c r="F129" s="10">
        <v>55</v>
      </c>
      <c r="G129" s="28"/>
      <c r="H129" s="7">
        <f xml:space="preserve"> F129*G129</f>
        <v>0</v>
      </c>
      <c r="I129" s="37"/>
      <c r="J129" s="7"/>
    </row>
    <row r="130" spans="1:10" s="11" customFormat="1" ht="13.7" customHeight="1" x14ac:dyDescent="0.2">
      <c r="A130" s="1" t="str">
        <f t="shared" si="5"/>
        <v>1</v>
      </c>
      <c r="B130" s="37"/>
      <c r="C130" s="18" t="s">
        <v>132</v>
      </c>
      <c r="D130" s="40" t="s">
        <v>15</v>
      </c>
      <c r="E130" s="40"/>
      <c r="F130" s="40" t="e">
        <f>(#REF!*#REF!)+#REF!</f>
        <v>#REF!</v>
      </c>
      <c r="G130" s="40"/>
      <c r="H130" s="40"/>
      <c r="I130" s="37"/>
      <c r="J130" s="10"/>
    </row>
    <row r="131" spans="1:10" ht="13.7" customHeight="1" x14ac:dyDescent="0.2">
      <c r="A131" s="1" t="str">
        <f t="shared" si="5"/>
        <v>0</v>
      </c>
      <c r="B131" s="37"/>
      <c r="C131" s="1" t="s">
        <v>285</v>
      </c>
      <c r="D131" s="8" t="s">
        <v>16</v>
      </c>
      <c r="E131" s="11" t="s">
        <v>379</v>
      </c>
      <c r="F131" s="10">
        <v>235</v>
      </c>
      <c r="G131" s="28"/>
      <c r="H131" s="7">
        <f xml:space="preserve"> F131*G131</f>
        <v>0</v>
      </c>
      <c r="I131" s="37"/>
      <c r="J131" s="7"/>
    </row>
    <row r="132" spans="1:10" ht="13.7" customHeight="1" x14ac:dyDescent="0.2">
      <c r="A132" s="1" t="str">
        <f t="shared" si="5"/>
        <v>0</v>
      </c>
      <c r="B132" s="37"/>
      <c r="C132" s="1" t="s">
        <v>286</v>
      </c>
      <c r="D132" s="8" t="s">
        <v>17</v>
      </c>
      <c r="E132" s="11" t="s">
        <v>379</v>
      </c>
      <c r="F132" s="10">
        <v>35</v>
      </c>
      <c r="G132" s="28"/>
      <c r="H132" s="7">
        <f xml:space="preserve"> F132*G132</f>
        <v>0</v>
      </c>
      <c r="I132" s="37"/>
      <c r="J132" s="7"/>
    </row>
    <row r="133" spans="1:10" s="11" customFormat="1" ht="13.7" customHeight="1" x14ac:dyDescent="0.2">
      <c r="A133" s="1" t="str">
        <f t="shared" si="5"/>
        <v>1</v>
      </c>
      <c r="B133" s="37"/>
      <c r="C133" s="18" t="s">
        <v>133</v>
      </c>
      <c r="D133" s="40" t="s">
        <v>18</v>
      </c>
      <c r="E133" s="40"/>
      <c r="F133" s="40" t="e">
        <f>(#REF!*#REF!)+#REF!</f>
        <v>#REF!</v>
      </c>
      <c r="G133" s="40"/>
      <c r="H133" s="40"/>
      <c r="I133" s="37"/>
      <c r="J133" s="10"/>
    </row>
    <row r="134" spans="1:10" ht="13.7" customHeight="1" x14ac:dyDescent="0.2">
      <c r="A134" s="1" t="str">
        <f t="shared" si="5"/>
        <v>0</v>
      </c>
      <c r="B134" s="37"/>
      <c r="C134" s="1" t="s">
        <v>287</v>
      </c>
      <c r="D134" s="8" t="s">
        <v>19</v>
      </c>
      <c r="E134" s="1" t="s">
        <v>174</v>
      </c>
      <c r="F134" s="10">
        <v>1065</v>
      </c>
      <c r="G134" s="28"/>
      <c r="H134" s="7">
        <f xml:space="preserve"> F134*G134</f>
        <v>0</v>
      </c>
      <c r="I134" s="37"/>
      <c r="J134" s="7"/>
    </row>
    <row r="135" spans="1:10" ht="13.7" customHeight="1" x14ac:dyDescent="0.2">
      <c r="A135" s="1" t="str">
        <f t="shared" si="5"/>
        <v>0</v>
      </c>
      <c r="B135" s="37"/>
      <c r="C135" s="1" t="s">
        <v>288</v>
      </c>
      <c r="D135" s="8" t="s">
        <v>20</v>
      </c>
      <c r="E135" s="1" t="s">
        <v>40</v>
      </c>
      <c r="F135" s="10">
        <v>325</v>
      </c>
      <c r="G135" s="28"/>
      <c r="H135" s="7">
        <f xml:space="preserve"> F135*G135</f>
        <v>0</v>
      </c>
      <c r="I135" s="37"/>
      <c r="J135" s="7"/>
    </row>
    <row r="136" spans="1:10" ht="13.7" customHeight="1" x14ac:dyDescent="0.2">
      <c r="A136" s="1" t="str">
        <f t="shared" si="5"/>
        <v>0</v>
      </c>
      <c r="B136" s="37"/>
      <c r="C136" s="1" t="s">
        <v>289</v>
      </c>
      <c r="D136" s="8" t="s">
        <v>21</v>
      </c>
      <c r="E136" s="1" t="s">
        <v>1</v>
      </c>
      <c r="F136" s="10">
        <v>145</v>
      </c>
      <c r="G136" s="28"/>
      <c r="H136" s="7">
        <f xml:space="preserve"> F136*G136</f>
        <v>0</v>
      </c>
      <c r="I136" s="37"/>
      <c r="J136" s="7"/>
    </row>
    <row r="137" spans="1:10" s="11" customFormat="1" ht="13.7" customHeight="1" x14ac:dyDescent="0.2">
      <c r="A137" s="1" t="str">
        <f t="shared" si="5"/>
        <v>1</v>
      </c>
      <c r="B137" s="37"/>
      <c r="C137" s="18" t="s">
        <v>134</v>
      </c>
      <c r="D137" s="40" t="s">
        <v>58</v>
      </c>
      <c r="E137" s="40"/>
      <c r="F137" s="40" t="e">
        <f>(#REF!*#REF!)+#REF!</f>
        <v>#REF!</v>
      </c>
      <c r="G137" s="40"/>
      <c r="H137" s="40"/>
      <c r="I137" s="37"/>
      <c r="J137" s="10"/>
    </row>
    <row r="138" spans="1:10" ht="13.7" customHeight="1" x14ac:dyDescent="0.2">
      <c r="A138" s="1" t="str">
        <f t="shared" si="5"/>
        <v>0</v>
      </c>
      <c r="B138" s="37"/>
      <c r="C138" s="1" t="s">
        <v>290</v>
      </c>
      <c r="D138" s="5" t="s">
        <v>84</v>
      </c>
      <c r="E138" s="1" t="s">
        <v>174</v>
      </c>
      <c r="F138" s="10">
        <v>1230</v>
      </c>
      <c r="G138" s="28"/>
      <c r="H138" s="7">
        <f xml:space="preserve"> F138*G138</f>
        <v>0</v>
      </c>
      <c r="I138" s="37"/>
      <c r="J138" s="7"/>
    </row>
    <row r="139" spans="1:10" ht="13.7" customHeight="1" x14ac:dyDescent="0.2">
      <c r="A139" s="1" t="str">
        <f t="shared" si="5"/>
        <v>0</v>
      </c>
      <c r="B139" s="37"/>
      <c r="C139" s="1" t="s">
        <v>291</v>
      </c>
      <c r="D139" s="8" t="s">
        <v>22</v>
      </c>
      <c r="E139" s="1" t="s">
        <v>40</v>
      </c>
      <c r="F139" s="10">
        <v>160</v>
      </c>
      <c r="G139" s="28"/>
      <c r="H139" s="7">
        <f xml:space="preserve"> F139*G139</f>
        <v>0</v>
      </c>
      <c r="I139" s="37"/>
      <c r="J139" s="7"/>
    </row>
    <row r="140" spans="1:10" ht="13.7" customHeight="1" x14ac:dyDescent="0.2">
      <c r="A140" s="1" t="str">
        <f t="shared" ref="A140:A203" si="6">IF(AND(NOT(ISBLANK(E140)),G140&gt;0),"1",
IF(ISBLANK(E140),"1","0")
)</f>
        <v>0</v>
      </c>
      <c r="B140" s="37"/>
      <c r="C140" s="1" t="s">
        <v>292</v>
      </c>
      <c r="D140" s="8" t="s">
        <v>23</v>
      </c>
      <c r="E140" s="1" t="s">
        <v>1</v>
      </c>
      <c r="F140" s="10">
        <v>95</v>
      </c>
      <c r="G140" s="28"/>
      <c r="H140" s="7">
        <f xml:space="preserve"> F140*G140</f>
        <v>0</v>
      </c>
      <c r="I140" s="37"/>
      <c r="J140" s="7"/>
    </row>
    <row r="141" spans="1:10" ht="13.7" customHeight="1" x14ac:dyDescent="0.2">
      <c r="A141" s="1" t="str">
        <f t="shared" si="6"/>
        <v>0</v>
      </c>
      <c r="B141" s="37"/>
      <c r="C141" s="1" t="s">
        <v>293</v>
      </c>
      <c r="D141" s="8" t="s">
        <v>24</v>
      </c>
      <c r="E141" s="1" t="s">
        <v>1</v>
      </c>
      <c r="F141" s="10">
        <v>225</v>
      </c>
      <c r="G141" s="28"/>
      <c r="H141" s="7">
        <f xml:space="preserve"> F141*G141</f>
        <v>0</v>
      </c>
      <c r="I141" s="37"/>
      <c r="J141" s="7"/>
    </row>
    <row r="142" spans="1:10" ht="13.7" customHeight="1" x14ac:dyDescent="0.2">
      <c r="A142" s="1" t="str">
        <f t="shared" si="6"/>
        <v>0</v>
      </c>
      <c r="B142" s="37"/>
      <c r="C142" s="1" t="s">
        <v>294</v>
      </c>
      <c r="D142" s="8" t="s">
        <v>25</v>
      </c>
      <c r="E142" s="1" t="s">
        <v>71</v>
      </c>
      <c r="F142" s="10">
        <v>300</v>
      </c>
      <c r="G142" s="28"/>
      <c r="H142" s="7">
        <f xml:space="preserve"> F142*G142</f>
        <v>0</v>
      </c>
      <c r="I142" s="37"/>
      <c r="J142" s="7"/>
    </row>
    <row r="143" spans="1:10" s="11" customFormat="1" ht="13.7" customHeight="1" x14ac:dyDescent="0.2">
      <c r="A143" s="1" t="str">
        <f t="shared" si="6"/>
        <v>1</v>
      </c>
      <c r="B143" s="37"/>
      <c r="C143" s="18" t="s">
        <v>135</v>
      </c>
      <c r="D143" s="40" t="s">
        <v>26</v>
      </c>
      <c r="E143" s="40"/>
      <c r="F143" s="40" t="e">
        <f>(#REF!*#REF!)+#REF!</f>
        <v>#REF!</v>
      </c>
      <c r="G143" s="40"/>
      <c r="H143" s="40"/>
      <c r="I143" s="37"/>
      <c r="J143" s="10"/>
    </row>
    <row r="144" spans="1:10" ht="13.7" customHeight="1" x14ac:dyDescent="0.2">
      <c r="A144" s="1" t="str">
        <f t="shared" si="6"/>
        <v>0</v>
      </c>
      <c r="B144" s="37"/>
      <c r="C144" s="1" t="s">
        <v>295</v>
      </c>
      <c r="D144" s="8" t="s">
        <v>42</v>
      </c>
      <c r="E144" s="1" t="s">
        <v>40</v>
      </c>
      <c r="F144" s="10">
        <v>580</v>
      </c>
      <c r="G144" s="28"/>
      <c r="H144" s="7">
        <f xml:space="preserve"> F144*G144</f>
        <v>0</v>
      </c>
      <c r="I144" s="37"/>
      <c r="J144" s="7"/>
    </row>
    <row r="145" spans="1:10" ht="13.7" customHeight="1" x14ac:dyDescent="0.2">
      <c r="A145" s="1" t="str">
        <f t="shared" si="6"/>
        <v>0</v>
      </c>
      <c r="B145" s="37"/>
      <c r="C145" s="1" t="s">
        <v>296</v>
      </c>
      <c r="D145" s="8" t="s">
        <v>43</v>
      </c>
      <c r="E145" s="1" t="s">
        <v>40</v>
      </c>
      <c r="F145" s="10">
        <v>1250</v>
      </c>
      <c r="G145" s="28"/>
      <c r="H145" s="7">
        <f xml:space="preserve"> F145*G145</f>
        <v>0</v>
      </c>
      <c r="I145" s="37"/>
      <c r="J145" s="7"/>
    </row>
    <row r="146" spans="1:10" ht="13.7" customHeight="1" x14ac:dyDescent="0.2">
      <c r="A146" s="1" t="str">
        <f t="shared" si="6"/>
        <v>0</v>
      </c>
      <c r="B146" s="37"/>
      <c r="C146" s="1" t="s">
        <v>297</v>
      </c>
      <c r="D146" s="8" t="s">
        <v>27</v>
      </c>
      <c r="E146" s="1" t="s">
        <v>40</v>
      </c>
      <c r="F146" s="10">
        <v>1600</v>
      </c>
      <c r="G146" s="28"/>
      <c r="H146" s="7">
        <f xml:space="preserve"> F146*G146</f>
        <v>0</v>
      </c>
      <c r="I146" s="37"/>
      <c r="J146" s="7"/>
    </row>
    <row r="147" spans="1:10" s="11" customFormat="1" ht="13.7" customHeight="1" x14ac:dyDescent="0.2">
      <c r="A147" s="1" t="str">
        <f t="shared" si="6"/>
        <v>1</v>
      </c>
      <c r="B147" s="37"/>
      <c r="C147" s="18" t="s">
        <v>136</v>
      </c>
      <c r="D147" s="40" t="s">
        <v>28</v>
      </c>
      <c r="E147" s="40"/>
      <c r="F147" s="40" t="e">
        <f>(#REF!*#REF!)+#REF!</f>
        <v>#REF!</v>
      </c>
      <c r="G147" s="40"/>
      <c r="H147" s="40"/>
      <c r="I147" s="37"/>
      <c r="J147" s="10"/>
    </row>
    <row r="148" spans="1:10" ht="13.7" customHeight="1" x14ac:dyDescent="0.2">
      <c r="A148" s="1" t="str">
        <f t="shared" si="6"/>
        <v>0</v>
      </c>
      <c r="B148" s="37"/>
      <c r="C148" s="1" t="s">
        <v>298</v>
      </c>
      <c r="D148" s="8" t="s">
        <v>44</v>
      </c>
      <c r="E148" s="11" t="s">
        <v>379</v>
      </c>
      <c r="F148" s="10">
        <v>18</v>
      </c>
      <c r="G148" s="28"/>
      <c r="H148" s="7">
        <f xml:space="preserve"> F148*G148</f>
        <v>0</v>
      </c>
      <c r="I148" s="37"/>
      <c r="J148" s="7"/>
    </row>
    <row r="149" spans="1:10" ht="13.7" customHeight="1" x14ac:dyDescent="0.2">
      <c r="A149" s="1" t="str">
        <f t="shared" si="6"/>
        <v>0</v>
      </c>
      <c r="B149" s="37"/>
      <c r="C149" s="1" t="s">
        <v>299</v>
      </c>
      <c r="D149" s="8" t="s">
        <v>29</v>
      </c>
      <c r="E149" s="11" t="s">
        <v>379</v>
      </c>
      <c r="F149" s="10">
        <v>35</v>
      </c>
      <c r="G149" s="28"/>
      <c r="H149" s="7">
        <f xml:space="preserve"> F149*G149</f>
        <v>0</v>
      </c>
      <c r="I149" s="37"/>
      <c r="J149" s="7"/>
    </row>
    <row r="150" spans="1:10" ht="13.7" customHeight="1" x14ac:dyDescent="0.2">
      <c r="A150" s="1" t="str">
        <f t="shared" si="6"/>
        <v>0</v>
      </c>
      <c r="B150" s="37"/>
      <c r="C150" s="1" t="s">
        <v>300</v>
      </c>
      <c r="D150" s="8" t="s">
        <v>60</v>
      </c>
      <c r="E150" s="11" t="s">
        <v>379</v>
      </c>
      <c r="F150" s="10">
        <v>20</v>
      </c>
      <c r="G150" s="28"/>
      <c r="H150" s="7">
        <f xml:space="preserve"> F150*G150</f>
        <v>0</v>
      </c>
      <c r="I150" s="37"/>
      <c r="J150" s="7"/>
    </row>
    <row r="151" spans="1:10" s="11" customFormat="1" ht="13.7" customHeight="1" x14ac:dyDescent="0.2">
      <c r="A151" s="1" t="str">
        <f t="shared" si="6"/>
        <v>1</v>
      </c>
      <c r="B151" s="37"/>
      <c r="C151" s="17" t="s">
        <v>129</v>
      </c>
      <c r="D151" s="38" t="s">
        <v>301</v>
      </c>
      <c r="E151" s="38"/>
      <c r="F151" s="38"/>
      <c r="G151" s="38"/>
      <c r="H151" s="38"/>
      <c r="I151" s="37"/>
      <c r="J151" s="10"/>
    </row>
    <row r="152" spans="1:10" ht="13.7" customHeight="1" x14ac:dyDescent="0.2">
      <c r="A152" s="1" t="str">
        <f t="shared" si="6"/>
        <v>1</v>
      </c>
      <c r="B152" s="37"/>
      <c r="C152" s="18" t="s">
        <v>137</v>
      </c>
      <c r="D152" s="40" t="s">
        <v>302</v>
      </c>
      <c r="E152" s="40"/>
      <c r="F152" s="40"/>
      <c r="G152" s="40"/>
      <c r="H152" s="40" t="e">
        <f>#REF!* G152</f>
        <v>#REF!</v>
      </c>
      <c r="I152" s="37"/>
      <c r="J152" s="7"/>
    </row>
    <row r="153" spans="1:10" ht="13.7" customHeight="1" x14ac:dyDescent="0.2">
      <c r="A153" s="1" t="str">
        <f t="shared" si="6"/>
        <v>0</v>
      </c>
      <c r="B153" s="37"/>
      <c r="C153" s="1" t="s">
        <v>303</v>
      </c>
      <c r="D153" s="5" t="s">
        <v>61</v>
      </c>
      <c r="E153" s="11" t="s">
        <v>40</v>
      </c>
      <c r="F153" s="10">
        <v>785</v>
      </c>
      <c r="G153" s="28"/>
      <c r="H153" s="7">
        <f xml:space="preserve"> F153*G153</f>
        <v>0</v>
      </c>
      <c r="I153" s="37"/>
      <c r="J153" s="7"/>
    </row>
    <row r="154" spans="1:10" ht="13.7" customHeight="1" x14ac:dyDescent="0.2">
      <c r="A154" s="1" t="str">
        <f t="shared" si="6"/>
        <v>0</v>
      </c>
      <c r="B154" s="37"/>
      <c r="C154" s="1" t="s">
        <v>304</v>
      </c>
      <c r="D154" s="5" t="s">
        <v>80</v>
      </c>
      <c r="E154" s="11" t="s">
        <v>3</v>
      </c>
      <c r="F154" s="9">
        <v>0.26</v>
      </c>
      <c r="G154" s="28"/>
      <c r="H154" s="7">
        <f xml:space="preserve"> F154*G154</f>
        <v>0</v>
      </c>
      <c r="I154" s="37"/>
      <c r="J154" s="7"/>
    </row>
    <row r="155" spans="1:10" ht="13.7" customHeight="1" x14ac:dyDescent="0.2">
      <c r="A155" s="1" t="str">
        <f t="shared" si="6"/>
        <v>0</v>
      </c>
      <c r="B155" s="37"/>
      <c r="C155" s="1" t="s">
        <v>305</v>
      </c>
      <c r="D155" s="8" t="s">
        <v>164</v>
      </c>
      <c r="E155" s="1" t="s">
        <v>0</v>
      </c>
      <c r="F155" s="10">
        <v>22</v>
      </c>
      <c r="G155" s="28"/>
      <c r="H155" s="7">
        <f xml:space="preserve"> F155*G155</f>
        <v>0</v>
      </c>
      <c r="I155" s="37"/>
      <c r="J155" s="7"/>
    </row>
    <row r="156" spans="1:10" ht="13.7" customHeight="1" x14ac:dyDescent="0.2">
      <c r="A156" s="1" t="str">
        <f t="shared" si="6"/>
        <v>0</v>
      </c>
      <c r="B156" s="37"/>
      <c r="C156" s="1" t="s">
        <v>306</v>
      </c>
      <c r="D156" s="8" t="s">
        <v>92</v>
      </c>
      <c r="E156" s="1" t="s">
        <v>174</v>
      </c>
      <c r="F156" s="10">
        <v>450</v>
      </c>
      <c r="G156" s="28"/>
      <c r="H156" s="7">
        <f xml:space="preserve"> F156*G156</f>
        <v>0</v>
      </c>
      <c r="I156" s="37"/>
      <c r="J156" s="7"/>
    </row>
    <row r="157" spans="1:10" ht="13.7" customHeight="1" x14ac:dyDescent="0.2">
      <c r="A157" s="1" t="str">
        <f t="shared" si="6"/>
        <v>1</v>
      </c>
      <c r="B157" s="37"/>
      <c r="C157" s="18" t="s">
        <v>138</v>
      </c>
      <c r="D157" s="40" t="s">
        <v>307</v>
      </c>
      <c r="E157" s="40"/>
      <c r="F157" s="40" t="e">
        <f>(#REF!*#REF!)+#REF!</f>
        <v>#REF!</v>
      </c>
      <c r="G157" s="40"/>
      <c r="H157" s="40"/>
      <c r="I157" s="37"/>
      <c r="J157" s="7"/>
    </row>
    <row r="158" spans="1:10" ht="13.7" customHeight="1" x14ac:dyDescent="0.2">
      <c r="A158" s="1" t="str">
        <f t="shared" si="6"/>
        <v>0</v>
      </c>
      <c r="B158" s="37"/>
      <c r="C158" s="1" t="s">
        <v>308</v>
      </c>
      <c r="D158" s="8" t="s">
        <v>81</v>
      </c>
      <c r="E158" s="1" t="s">
        <v>2</v>
      </c>
      <c r="F158" s="10">
        <v>65</v>
      </c>
      <c r="G158" s="28"/>
      <c r="H158" s="7">
        <f xml:space="preserve"> F158*G158</f>
        <v>0</v>
      </c>
      <c r="I158" s="37"/>
      <c r="J158" s="7"/>
    </row>
    <row r="159" spans="1:10" ht="13.7" customHeight="1" x14ac:dyDescent="0.2">
      <c r="A159" s="1" t="str">
        <f t="shared" si="6"/>
        <v>0</v>
      </c>
      <c r="B159" s="37"/>
      <c r="C159" s="1" t="s">
        <v>309</v>
      </c>
      <c r="D159" s="8" t="s">
        <v>93</v>
      </c>
      <c r="E159" s="1" t="s">
        <v>2</v>
      </c>
      <c r="F159" s="10">
        <v>120</v>
      </c>
      <c r="G159" s="28"/>
      <c r="H159" s="7">
        <f xml:space="preserve"> F159*G159</f>
        <v>0</v>
      </c>
      <c r="I159" s="37"/>
      <c r="J159" s="7"/>
    </row>
    <row r="160" spans="1:10" ht="13.7" customHeight="1" x14ac:dyDescent="0.2">
      <c r="A160" s="1" t="str">
        <f t="shared" si="6"/>
        <v>0</v>
      </c>
      <c r="B160" s="37"/>
      <c r="C160" s="1" t="s">
        <v>310</v>
      </c>
      <c r="D160" s="8" t="s">
        <v>94</v>
      </c>
      <c r="E160" s="1" t="s">
        <v>2</v>
      </c>
      <c r="F160" s="10">
        <v>60</v>
      </c>
      <c r="G160" s="28"/>
      <c r="H160" s="7">
        <f xml:space="preserve"> F160*G160</f>
        <v>0</v>
      </c>
      <c r="I160" s="37"/>
      <c r="J160" s="7"/>
    </row>
    <row r="161" spans="1:10" s="11" customFormat="1" ht="13.7" customHeight="1" x14ac:dyDescent="0.2">
      <c r="A161" s="1" t="str">
        <f t="shared" si="6"/>
        <v>1</v>
      </c>
      <c r="B161" s="37"/>
      <c r="C161" s="17" t="s">
        <v>139</v>
      </c>
      <c r="D161" s="38" t="s">
        <v>30</v>
      </c>
      <c r="E161" s="38"/>
      <c r="F161" s="38"/>
      <c r="G161" s="38"/>
      <c r="H161" s="38"/>
      <c r="I161" s="37"/>
      <c r="J161" s="10"/>
    </row>
    <row r="162" spans="1:10" ht="13.7" customHeight="1" x14ac:dyDescent="0.2">
      <c r="A162" s="1" t="str">
        <f t="shared" si="6"/>
        <v>0</v>
      </c>
      <c r="B162" s="37"/>
      <c r="C162" s="1" t="s">
        <v>312</v>
      </c>
      <c r="D162" s="5" t="s">
        <v>383</v>
      </c>
      <c r="E162" s="1" t="s">
        <v>41</v>
      </c>
      <c r="F162" s="10" t="s">
        <v>382</v>
      </c>
      <c r="G162" s="28"/>
      <c r="H162" s="7" t="s">
        <v>382</v>
      </c>
      <c r="I162" s="37"/>
      <c r="J162" s="7"/>
    </row>
    <row r="163" spans="1:10" ht="13.7" customHeight="1" x14ac:dyDescent="0.2">
      <c r="A163" s="1" t="str">
        <f t="shared" si="6"/>
        <v>0</v>
      </c>
      <c r="B163" s="37"/>
      <c r="C163" s="1" t="s">
        <v>313</v>
      </c>
      <c r="D163" s="8" t="s">
        <v>311</v>
      </c>
      <c r="E163" s="1" t="s">
        <v>70</v>
      </c>
      <c r="F163" s="10">
        <f>G162*0.16</f>
        <v>0</v>
      </c>
      <c r="G163" s="34">
        <f>SUM(G165:G168)</f>
        <v>0</v>
      </c>
      <c r="H163" s="7">
        <f xml:space="preserve"> F163*G163</f>
        <v>0</v>
      </c>
      <c r="I163" s="37"/>
    </row>
    <row r="164" spans="1:10" s="11" customFormat="1" ht="13.7" customHeight="1" x14ac:dyDescent="0.2">
      <c r="A164" s="1" t="str">
        <f t="shared" si="6"/>
        <v>1</v>
      </c>
      <c r="B164" s="37"/>
      <c r="C164" s="17" t="s">
        <v>140</v>
      </c>
      <c r="D164" s="38" t="s">
        <v>95</v>
      </c>
      <c r="E164" s="38"/>
      <c r="F164" s="38"/>
      <c r="G164" s="38"/>
      <c r="H164" s="38"/>
      <c r="I164" s="37"/>
      <c r="J164" s="1"/>
    </row>
    <row r="165" spans="1:10" ht="13.7" customHeight="1" x14ac:dyDescent="0.2">
      <c r="A165" s="1" t="str">
        <f t="shared" si="6"/>
        <v>0</v>
      </c>
      <c r="B165" s="37"/>
      <c r="C165" s="1" t="s">
        <v>314</v>
      </c>
      <c r="D165" s="5" t="s">
        <v>31</v>
      </c>
      <c r="E165" s="1" t="s">
        <v>70</v>
      </c>
      <c r="F165" s="10">
        <v>30</v>
      </c>
      <c r="G165" s="28"/>
      <c r="H165" s="7">
        <f xml:space="preserve"> F165*G165</f>
        <v>0</v>
      </c>
      <c r="I165" s="37"/>
    </row>
    <row r="166" spans="1:10" ht="13.7" customHeight="1" x14ac:dyDescent="0.2">
      <c r="A166" s="1" t="str">
        <f t="shared" si="6"/>
        <v>0</v>
      </c>
      <c r="B166" s="37"/>
      <c r="C166" s="1" t="s">
        <v>315</v>
      </c>
      <c r="D166" s="5" t="s">
        <v>32</v>
      </c>
      <c r="E166" s="1" t="s">
        <v>70</v>
      </c>
      <c r="F166" s="10">
        <v>45</v>
      </c>
      <c r="G166" s="26"/>
      <c r="H166" s="7">
        <f xml:space="preserve"> F166*G166</f>
        <v>0</v>
      </c>
      <c r="I166" s="37"/>
    </row>
    <row r="167" spans="1:10" ht="13.7" customHeight="1" x14ac:dyDescent="0.2">
      <c r="A167" s="1" t="str">
        <f t="shared" si="6"/>
        <v>0</v>
      </c>
      <c r="B167" s="37"/>
      <c r="C167" s="1" t="s">
        <v>316</v>
      </c>
      <c r="D167" s="5" t="s">
        <v>33</v>
      </c>
      <c r="E167" s="1" t="s">
        <v>70</v>
      </c>
      <c r="F167" s="10">
        <v>70</v>
      </c>
      <c r="G167" s="26"/>
      <c r="H167" s="7">
        <f xml:space="preserve"> F167*G167</f>
        <v>0</v>
      </c>
      <c r="I167" s="37"/>
    </row>
    <row r="168" spans="1:10" ht="13.7" customHeight="1" x14ac:dyDescent="0.2">
      <c r="A168" s="1" t="str">
        <f t="shared" si="6"/>
        <v>0</v>
      </c>
      <c r="B168" s="37"/>
      <c r="C168" s="1" t="s">
        <v>317</v>
      </c>
      <c r="D168" s="5" t="s">
        <v>34</v>
      </c>
      <c r="E168" s="1" t="s">
        <v>70</v>
      </c>
      <c r="F168" s="10">
        <v>100</v>
      </c>
      <c r="G168" s="26"/>
      <c r="H168" s="7">
        <f xml:space="preserve"> F168*G168</f>
        <v>0</v>
      </c>
      <c r="I168" s="37"/>
    </row>
    <row r="169" spans="1:10" s="11" customFormat="1" ht="13.7" customHeight="1" x14ac:dyDescent="0.2">
      <c r="A169" s="1" t="str">
        <f t="shared" si="6"/>
        <v>1</v>
      </c>
      <c r="B169" s="37"/>
      <c r="C169" s="12">
        <v>4</v>
      </c>
      <c r="D169" s="39" t="s">
        <v>318</v>
      </c>
      <c r="E169" s="39"/>
      <c r="F169" s="39"/>
      <c r="G169" s="39"/>
      <c r="H169" s="39"/>
      <c r="I169" s="37"/>
      <c r="J169" s="1"/>
    </row>
    <row r="170" spans="1:10" s="11" customFormat="1" ht="13.7" customHeight="1" x14ac:dyDescent="0.2">
      <c r="A170" s="1" t="str">
        <f t="shared" si="6"/>
        <v>1</v>
      </c>
      <c r="B170" s="37"/>
      <c r="C170" s="17" t="s">
        <v>141</v>
      </c>
      <c r="D170" s="38" t="s">
        <v>62</v>
      </c>
      <c r="E170" s="38"/>
      <c r="F170" s="38"/>
      <c r="G170" s="38"/>
      <c r="H170" s="38"/>
      <c r="I170" s="37"/>
      <c r="J170" s="1"/>
    </row>
    <row r="171" spans="1:10" ht="13.7" customHeight="1" x14ac:dyDescent="0.2">
      <c r="A171" s="1" t="str">
        <f t="shared" si="6"/>
        <v>0</v>
      </c>
      <c r="B171" s="37"/>
      <c r="C171" s="14" t="s">
        <v>319</v>
      </c>
      <c r="D171" s="5" t="s">
        <v>63</v>
      </c>
      <c r="E171" s="1" t="s">
        <v>174</v>
      </c>
      <c r="F171" s="7">
        <v>2700</v>
      </c>
      <c r="G171" s="28"/>
      <c r="H171" s="7">
        <f xml:space="preserve"> F171*G171</f>
        <v>0</v>
      </c>
      <c r="I171" s="37"/>
      <c r="J171" s="7"/>
    </row>
    <row r="172" spans="1:10" ht="13.7" customHeight="1" x14ac:dyDescent="0.2">
      <c r="A172" s="1" t="str">
        <f t="shared" si="6"/>
        <v>0</v>
      </c>
      <c r="B172" s="37"/>
      <c r="C172" s="14" t="s">
        <v>320</v>
      </c>
      <c r="D172" s="5" t="s">
        <v>64</v>
      </c>
      <c r="E172" s="1" t="s">
        <v>272</v>
      </c>
      <c r="F172" s="7">
        <v>150</v>
      </c>
      <c r="G172" s="28"/>
      <c r="H172" s="7">
        <f xml:space="preserve"> F172*G172</f>
        <v>0</v>
      </c>
      <c r="I172" s="37"/>
      <c r="J172" s="7"/>
    </row>
    <row r="173" spans="1:10" s="11" customFormat="1" ht="13.7" customHeight="1" x14ac:dyDescent="0.2">
      <c r="A173" s="1" t="str">
        <f t="shared" si="6"/>
        <v>1</v>
      </c>
      <c r="B173" s="37"/>
      <c r="C173" s="17" t="s">
        <v>142</v>
      </c>
      <c r="D173" s="38" t="s">
        <v>35</v>
      </c>
      <c r="E173" s="38"/>
      <c r="F173" s="38"/>
      <c r="G173" s="38"/>
      <c r="H173" s="38"/>
      <c r="I173" s="37"/>
      <c r="J173" s="10"/>
    </row>
    <row r="174" spans="1:10" s="11" customFormat="1" ht="13.7" customHeight="1" x14ac:dyDescent="0.2">
      <c r="A174" s="1" t="str">
        <f t="shared" si="6"/>
        <v>1</v>
      </c>
      <c r="B174" s="37"/>
      <c r="C174" s="18" t="s">
        <v>143</v>
      </c>
      <c r="D174" s="40" t="s">
        <v>11</v>
      </c>
      <c r="E174" s="40"/>
      <c r="F174" s="40"/>
      <c r="G174" s="40"/>
      <c r="H174" s="40" t="e">
        <f>#REF!* G174</f>
        <v>#REF!</v>
      </c>
      <c r="I174" s="37"/>
      <c r="J174" s="10"/>
    </row>
    <row r="175" spans="1:10" ht="13.7" customHeight="1" x14ac:dyDescent="0.2">
      <c r="A175" s="1" t="str">
        <f t="shared" si="6"/>
        <v>0</v>
      </c>
      <c r="B175" s="37"/>
      <c r="C175" s="14" t="s">
        <v>321</v>
      </c>
      <c r="D175" s="8" t="s">
        <v>36</v>
      </c>
      <c r="E175" s="1" t="s">
        <v>40</v>
      </c>
      <c r="F175" s="10">
        <v>1800</v>
      </c>
      <c r="G175" s="28"/>
      <c r="H175" s="7">
        <f xml:space="preserve"> F175*G175</f>
        <v>0</v>
      </c>
      <c r="I175" s="37"/>
      <c r="J175" s="7"/>
    </row>
    <row r="176" spans="1:10" ht="13.7" customHeight="1" x14ac:dyDescent="0.2">
      <c r="A176" s="1" t="str">
        <f t="shared" si="6"/>
        <v>0</v>
      </c>
      <c r="B176" s="37"/>
      <c r="C176" s="14" t="s">
        <v>322</v>
      </c>
      <c r="D176" s="5" t="s">
        <v>96</v>
      </c>
      <c r="E176" s="1" t="s">
        <v>40</v>
      </c>
      <c r="F176" s="10">
        <v>1550</v>
      </c>
      <c r="G176" s="28"/>
      <c r="H176" s="7">
        <f xml:space="preserve"> F176*G176</f>
        <v>0</v>
      </c>
      <c r="I176" s="37"/>
      <c r="J176" s="7"/>
    </row>
    <row r="177" spans="1:10" ht="13.7" customHeight="1" x14ac:dyDescent="0.2">
      <c r="A177" s="1" t="str">
        <f t="shared" si="6"/>
        <v>0</v>
      </c>
      <c r="B177" s="37"/>
      <c r="C177" s="14" t="s">
        <v>323</v>
      </c>
      <c r="D177" s="5" t="s">
        <v>65</v>
      </c>
      <c r="E177" s="1" t="s">
        <v>40</v>
      </c>
      <c r="F177" s="10">
        <v>850</v>
      </c>
      <c r="G177" s="28"/>
      <c r="H177" s="7">
        <f xml:space="preserve"> F177*G177</f>
        <v>0</v>
      </c>
      <c r="I177" s="37"/>
      <c r="J177" s="7"/>
    </row>
    <row r="178" spans="1:10" ht="13.7" customHeight="1" x14ac:dyDescent="0.2">
      <c r="A178" s="1" t="str">
        <f t="shared" si="6"/>
        <v>0</v>
      </c>
      <c r="B178" s="37"/>
      <c r="C178" s="14" t="s">
        <v>324</v>
      </c>
      <c r="D178" s="5" t="s">
        <v>66</v>
      </c>
      <c r="E178" s="1" t="s">
        <v>40</v>
      </c>
      <c r="F178" s="10">
        <v>3100</v>
      </c>
      <c r="G178" s="28"/>
      <c r="H178" s="7">
        <f xml:space="preserve"> F178*G178</f>
        <v>0</v>
      </c>
      <c r="I178" s="37"/>
      <c r="J178" s="7"/>
    </row>
    <row r="179" spans="1:10" ht="13.7" customHeight="1" x14ac:dyDescent="0.2">
      <c r="A179" s="1" t="str">
        <f t="shared" si="6"/>
        <v>0</v>
      </c>
      <c r="B179" s="37"/>
      <c r="C179" s="14" t="s">
        <v>325</v>
      </c>
      <c r="D179" s="5" t="s">
        <v>83</v>
      </c>
      <c r="E179" s="1" t="s">
        <v>174</v>
      </c>
      <c r="F179" s="10">
        <v>9950</v>
      </c>
      <c r="G179" s="28"/>
      <c r="H179" s="7">
        <f xml:space="preserve"> F179*G179</f>
        <v>0</v>
      </c>
      <c r="I179" s="37"/>
      <c r="J179" s="7"/>
    </row>
    <row r="180" spans="1:10" s="11" customFormat="1" ht="13.7" customHeight="1" x14ac:dyDescent="0.2">
      <c r="A180" s="1" t="str">
        <f t="shared" si="6"/>
        <v>1</v>
      </c>
      <c r="B180" s="37"/>
      <c r="C180" s="18" t="s">
        <v>144</v>
      </c>
      <c r="D180" s="40" t="s">
        <v>13</v>
      </c>
      <c r="E180" s="40"/>
      <c r="F180" s="40" t="e">
        <f>(#REF!*#REF!)+#REF!</f>
        <v>#REF!</v>
      </c>
      <c r="G180" s="40"/>
      <c r="H180" s="40"/>
      <c r="I180" s="37"/>
      <c r="J180" s="10"/>
    </row>
    <row r="181" spans="1:10" ht="13.7" customHeight="1" x14ac:dyDescent="0.2">
      <c r="A181" s="1" t="str">
        <f t="shared" si="6"/>
        <v>0</v>
      </c>
      <c r="B181" s="37"/>
      <c r="C181" s="1" t="s">
        <v>326</v>
      </c>
      <c r="D181" s="8" t="s">
        <v>67</v>
      </c>
      <c r="E181" s="1" t="s">
        <v>272</v>
      </c>
      <c r="F181" s="10">
        <v>210</v>
      </c>
      <c r="G181" s="28"/>
      <c r="H181" s="7">
        <f xml:space="preserve"> F181*G181</f>
        <v>0</v>
      </c>
      <c r="I181" s="37"/>
      <c r="J181" s="7"/>
    </row>
    <row r="182" spans="1:10" ht="13.7" customHeight="1" x14ac:dyDescent="0.2">
      <c r="A182" s="1" t="str">
        <f t="shared" si="6"/>
        <v>0</v>
      </c>
      <c r="B182" s="37"/>
      <c r="C182" s="1" t="s">
        <v>327</v>
      </c>
      <c r="D182" s="8" t="s">
        <v>68</v>
      </c>
      <c r="E182" s="1" t="s">
        <v>272</v>
      </c>
      <c r="F182" s="10">
        <v>40</v>
      </c>
      <c r="G182" s="28"/>
      <c r="H182" s="7">
        <f xml:space="preserve"> F182*G182</f>
        <v>0</v>
      </c>
      <c r="I182" s="37"/>
      <c r="J182" s="7"/>
    </row>
    <row r="183" spans="1:10" ht="13.7" customHeight="1" x14ac:dyDescent="0.2">
      <c r="A183" s="1" t="str">
        <f t="shared" si="6"/>
        <v>0</v>
      </c>
      <c r="B183" s="37"/>
      <c r="C183" s="1" t="s">
        <v>328</v>
      </c>
      <c r="D183" s="8" t="s">
        <v>69</v>
      </c>
      <c r="E183" s="1" t="s">
        <v>272</v>
      </c>
      <c r="F183" s="10">
        <v>50</v>
      </c>
      <c r="G183" s="28"/>
      <c r="H183" s="7">
        <f xml:space="preserve"> F183*G183</f>
        <v>0</v>
      </c>
      <c r="I183" s="37"/>
      <c r="J183" s="7"/>
    </row>
    <row r="184" spans="1:10" ht="13.7" customHeight="1" x14ac:dyDescent="0.2">
      <c r="A184" s="1" t="str">
        <f t="shared" si="6"/>
        <v>0</v>
      </c>
      <c r="B184" s="37"/>
      <c r="C184" s="1" t="s">
        <v>329</v>
      </c>
      <c r="D184" s="5" t="s">
        <v>83</v>
      </c>
      <c r="E184" s="1" t="s">
        <v>272</v>
      </c>
      <c r="F184" s="10">
        <v>1675</v>
      </c>
      <c r="G184" s="28"/>
      <c r="H184" s="7">
        <f xml:space="preserve"> F184*G184</f>
        <v>0</v>
      </c>
      <c r="I184" s="37"/>
      <c r="J184" s="7"/>
    </row>
    <row r="185" spans="1:10" ht="13.7" customHeight="1" x14ac:dyDescent="0.2">
      <c r="A185" s="1" t="str">
        <f t="shared" si="6"/>
        <v>0</v>
      </c>
      <c r="B185" s="37"/>
      <c r="C185" s="1" t="s">
        <v>330</v>
      </c>
      <c r="D185" s="8" t="s">
        <v>56</v>
      </c>
      <c r="E185" s="1" t="s">
        <v>3</v>
      </c>
      <c r="F185" s="10">
        <v>4</v>
      </c>
      <c r="G185" s="28"/>
      <c r="H185" s="7">
        <f xml:space="preserve"> F185*G185</f>
        <v>0</v>
      </c>
      <c r="I185" s="37"/>
      <c r="J185" s="7"/>
    </row>
    <row r="186" spans="1:10" s="11" customFormat="1" ht="13.7" customHeight="1" x14ac:dyDescent="0.2">
      <c r="A186" s="1" t="str">
        <f t="shared" si="6"/>
        <v>1</v>
      </c>
      <c r="B186" s="37"/>
      <c r="C186" s="17" t="s">
        <v>145</v>
      </c>
      <c r="D186" s="38" t="s">
        <v>331</v>
      </c>
      <c r="E186" s="38"/>
      <c r="F186" s="38"/>
      <c r="G186" s="38"/>
      <c r="H186" s="38"/>
      <c r="I186" s="37"/>
      <c r="J186" s="10"/>
    </row>
    <row r="187" spans="1:10" s="11" customFormat="1" ht="13.7" customHeight="1" x14ac:dyDescent="0.2">
      <c r="A187" s="1" t="str">
        <f t="shared" si="6"/>
        <v>1</v>
      </c>
      <c r="B187" s="37"/>
      <c r="C187" s="18" t="s">
        <v>146</v>
      </c>
      <c r="D187" s="40" t="s">
        <v>11</v>
      </c>
      <c r="E187" s="40"/>
      <c r="F187" s="40"/>
      <c r="G187" s="40"/>
      <c r="H187" s="40" t="e">
        <f>#REF!* G187</f>
        <v>#REF!</v>
      </c>
      <c r="I187" s="37"/>
      <c r="J187" s="10"/>
    </row>
    <row r="188" spans="1:10" ht="13.7" customHeight="1" x14ac:dyDescent="0.2">
      <c r="A188" s="1" t="str">
        <f t="shared" si="6"/>
        <v>0</v>
      </c>
      <c r="B188" s="37"/>
      <c r="C188" s="30" t="s">
        <v>148</v>
      </c>
      <c r="D188" s="36" t="s">
        <v>37</v>
      </c>
      <c r="E188" s="36" t="s">
        <v>40</v>
      </c>
      <c r="F188" s="36">
        <v>800</v>
      </c>
      <c r="G188" s="36"/>
      <c r="H188" s="36"/>
      <c r="I188" s="37"/>
      <c r="J188" s="7"/>
    </row>
    <row r="189" spans="1:10" ht="13.7" customHeight="1" x14ac:dyDescent="0.2">
      <c r="A189" s="1" t="str">
        <f t="shared" si="6"/>
        <v>0</v>
      </c>
      <c r="B189" s="37"/>
      <c r="C189" s="1" t="s">
        <v>333</v>
      </c>
      <c r="D189" s="8" t="s">
        <v>37</v>
      </c>
      <c r="E189" s="1" t="s">
        <v>40</v>
      </c>
      <c r="F189" s="10">
        <v>800</v>
      </c>
      <c r="G189" s="28"/>
      <c r="H189" s="7">
        <f xml:space="preserve"> F189*G189</f>
        <v>0</v>
      </c>
      <c r="I189" s="37"/>
      <c r="J189" s="7"/>
    </row>
    <row r="190" spans="1:10" s="11" customFormat="1" ht="13.7" customHeight="1" x14ac:dyDescent="0.2">
      <c r="A190" s="1" t="str">
        <f t="shared" si="6"/>
        <v>1</v>
      </c>
      <c r="B190" s="37"/>
      <c r="C190" s="30" t="s">
        <v>150</v>
      </c>
      <c r="D190" s="36" t="s">
        <v>149</v>
      </c>
      <c r="E190" s="36"/>
      <c r="F190" s="36" t="e">
        <f>(#REF!*#REF!)+#REF!</f>
        <v>#REF!</v>
      </c>
      <c r="G190" s="36"/>
      <c r="H190" s="36"/>
      <c r="I190" s="37"/>
      <c r="J190" s="10"/>
    </row>
    <row r="191" spans="1:10" ht="13.7" customHeight="1" x14ac:dyDescent="0.2">
      <c r="A191" s="1" t="str">
        <f t="shared" si="6"/>
        <v>0</v>
      </c>
      <c r="B191" s="37"/>
      <c r="C191" s="1" t="s">
        <v>334</v>
      </c>
      <c r="D191" s="8" t="s">
        <v>38</v>
      </c>
      <c r="E191" s="1" t="s">
        <v>40</v>
      </c>
      <c r="F191" s="10">
        <v>860</v>
      </c>
      <c r="G191" s="28"/>
      <c r="H191" s="7">
        <f xml:space="preserve"> F191*G191</f>
        <v>0</v>
      </c>
      <c r="I191" s="37"/>
      <c r="J191" s="7"/>
    </row>
    <row r="192" spans="1:10" ht="13.7" customHeight="1" x14ac:dyDescent="0.2">
      <c r="A192" s="1" t="str">
        <f t="shared" si="6"/>
        <v>0</v>
      </c>
      <c r="B192" s="37"/>
      <c r="C192" s="1" t="s">
        <v>335</v>
      </c>
      <c r="D192" s="8" t="s">
        <v>12</v>
      </c>
      <c r="E192" s="1" t="s">
        <v>40</v>
      </c>
      <c r="F192" s="10">
        <v>910</v>
      </c>
      <c r="G192" s="28"/>
      <c r="H192" s="7">
        <f xml:space="preserve"> F192*G192</f>
        <v>0</v>
      </c>
      <c r="I192" s="37"/>
      <c r="J192" s="7"/>
    </row>
    <row r="193" spans="1:10" ht="13.7" customHeight="1" x14ac:dyDescent="0.2">
      <c r="A193" s="1" t="str">
        <f t="shared" si="6"/>
        <v>0</v>
      </c>
      <c r="B193" s="37"/>
      <c r="C193" s="1" t="s">
        <v>336</v>
      </c>
      <c r="D193" s="5" t="s">
        <v>257</v>
      </c>
      <c r="E193" s="1" t="s">
        <v>40</v>
      </c>
      <c r="F193" s="10">
        <v>3575</v>
      </c>
      <c r="G193" s="28"/>
      <c r="H193" s="7">
        <f xml:space="preserve"> F193*G193</f>
        <v>0</v>
      </c>
      <c r="I193" s="37"/>
      <c r="J193" s="7"/>
    </row>
    <row r="194" spans="1:10" ht="13.7" customHeight="1" x14ac:dyDescent="0.2">
      <c r="A194" s="1" t="str">
        <f t="shared" si="6"/>
        <v>0</v>
      </c>
      <c r="B194" s="37"/>
      <c r="C194" s="1" t="s">
        <v>337</v>
      </c>
      <c r="D194" s="5" t="s">
        <v>82</v>
      </c>
      <c r="E194" s="1" t="s">
        <v>40</v>
      </c>
      <c r="F194" s="10">
        <v>3150</v>
      </c>
      <c r="G194" s="28"/>
      <c r="H194" s="7">
        <f xml:space="preserve"> F194*G194</f>
        <v>0</v>
      </c>
      <c r="I194" s="37"/>
      <c r="J194" s="7"/>
    </row>
    <row r="195" spans="1:10" ht="13.7" customHeight="1" x14ac:dyDescent="0.2">
      <c r="A195" s="1" t="str">
        <f t="shared" si="6"/>
        <v>0</v>
      </c>
      <c r="B195" s="37"/>
      <c r="C195" s="1" t="s">
        <v>338</v>
      </c>
      <c r="D195" s="5" t="s">
        <v>258</v>
      </c>
      <c r="E195" s="1" t="s">
        <v>40</v>
      </c>
      <c r="F195" s="10">
        <v>3350</v>
      </c>
      <c r="G195" s="28"/>
      <c r="H195" s="7">
        <f xml:space="preserve"> F195*G195</f>
        <v>0</v>
      </c>
      <c r="I195" s="37"/>
      <c r="J195" s="7"/>
    </row>
    <row r="196" spans="1:10" s="11" customFormat="1" ht="13.7" customHeight="1" x14ac:dyDescent="0.2">
      <c r="A196" s="1" t="str">
        <f t="shared" si="6"/>
        <v>1</v>
      </c>
      <c r="B196" s="37"/>
      <c r="C196" s="30" t="s">
        <v>151</v>
      </c>
      <c r="D196" s="36" t="s">
        <v>119</v>
      </c>
      <c r="E196" s="36"/>
      <c r="F196" s="36" t="e">
        <f>(#REF!*#REF!)+#REF!</f>
        <v>#REF!</v>
      </c>
      <c r="G196" s="36"/>
      <c r="H196" s="36"/>
      <c r="I196" s="37"/>
      <c r="J196" s="10"/>
    </row>
    <row r="197" spans="1:10" ht="13.7" customHeight="1" x14ac:dyDescent="0.2">
      <c r="A197" s="1" t="str">
        <f t="shared" si="6"/>
        <v>0</v>
      </c>
      <c r="B197" s="37"/>
      <c r="C197" s="1" t="s">
        <v>339</v>
      </c>
      <c r="D197" s="8" t="s">
        <v>38</v>
      </c>
      <c r="E197" s="1" t="s">
        <v>40</v>
      </c>
      <c r="F197" s="10">
        <v>950</v>
      </c>
      <c r="G197" s="28"/>
      <c r="H197" s="7">
        <f xml:space="preserve"> F197*G197</f>
        <v>0</v>
      </c>
      <c r="I197" s="37"/>
      <c r="J197" s="7"/>
    </row>
    <row r="198" spans="1:10" ht="13.7" customHeight="1" x14ac:dyDescent="0.2">
      <c r="A198" s="1" t="str">
        <f t="shared" si="6"/>
        <v>0</v>
      </c>
      <c r="B198" s="37"/>
      <c r="C198" s="1" t="s">
        <v>340</v>
      </c>
      <c r="D198" s="8" t="s">
        <v>12</v>
      </c>
      <c r="E198" s="1" t="s">
        <v>40</v>
      </c>
      <c r="F198" s="10">
        <v>1100</v>
      </c>
      <c r="G198" s="28"/>
      <c r="H198" s="7">
        <f xml:space="preserve"> F198*G198</f>
        <v>0</v>
      </c>
      <c r="I198" s="37"/>
      <c r="J198" s="7"/>
    </row>
    <row r="199" spans="1:10" ht="13.7" customHeight="1" x14ac:dyDescent="0.2">
      <c r="A199" s="1" t="str">
        <f t="shared" si="6"/>
        <v>0</v>
      </c>
      <c r="B199" s="37"/>
      <c r="C199" s="1" t="s">
        <v>341</v>
      </c>
      <c r="D199" s="5" t="s">
        <v>257</v>
      </c>
      <c r="E199" s="1" t="s">
        <v>40</v>
      </c>
      <c r="F199" s="10">
        <v>4700</v>
      </c>
      <c r="G199" s="28"/>
      <c r="H199" s="7">
        <f xml:space="preserve"> F199*G199</f>
        <v>0</v>
      </c>
      <c r="I199" s="37"/>
      <c r="J199" s="7"/>
    </row>
    <row r="200" spans="1:10" ht="13.7" customHeight="1" x14ac:dyDescent="0.2">
      <c r="A200" s="1" t="str">
        <f t="shared" si="6"/>
        <v>0</v>
      </c>
      <c r="B200" s="37"/>
      <c r="C200" s="1" t="s">
        <v>342</v>
      </c>
      <c r="D200" s="5" t="s">
        <v>82</v>
      </c>
      <c r="E200" s="1" t="s">
        <v>40</v>
      </c>
      <c r="F200" s="10">
        <v>3800</v>
      </c>
      <c r="G200" s="28"/>
      <c r="H200" s="7">
        <f xml:space="preserve"> F200*G200</f>
        <v>0</v>
      </c>
      <c r="I200" s="37"/>
      <c r="J200" s="7"/>
    </row>
    <row r="201" spans="1:10" ht="13.7" customHeight="1" x14ac:dyDescent="0.2">
      <c r="A201" s="1" t="str">
        <f t="shared" si="6"/>
        <v>0</v>
      </c>
      <c r="B201" s="37"/>
      <c r="C201" s="1" t="s">
        <v>343</v>
      </c>
      <c r="D201" s="5" t="s">
        <v>258</v>
      </c>
      <c r="E201" s="1" t="s">
        <v>40</v>
      </c>
      <c r="F201" s="10">
        <v>5800</v>
      </c>
      <c r="G201" s="28"/>
      <c r="H201" s="7">
        <f xml:space="preserve"> F201*G201</f>
        <v>0</v>
      </c>
      <c r="I201" s="37"/>
      <c r="J201" s="7"/>
    </row>
    <row r="202" spans="1:10" s="11" customFormat="1" ht="13.7" customHeight="1" x14ac:dyDescent="0.2">
      <c r="A202" s="1" t="str">
        <f t="shared" si="6"/>
        <v>1</v>
      </c>
      <c r="B202" s="37"/>
      <c r="C202" s="30" t="s">
        <v>152</v>
      </c>
      <c r="D202" s="36" t="s">
        <v>118</v>
      </c>
      <c r="E202" s="36"/>
      <c r="F202" s="36" t="e">
        <f>(#REF!*#REF!)+#REF!</f>
        <v>#REF!</v>
      </c>
      <c r="G202" s="36"/>
      <c r="H202" s="36"/>
      <c r="I202" s="37"/>
      <c r="J202" s="10"/>
    </row>
    <row r="203" spans="1:10" ht="13.7" customHeight="1" x14ac:dyDescent="0.2">
      <c r="A203" s="1" t="str">
        <f t="shared" si="6"/>
        <v>0</v>
      </c>
      <c r="B203" s="37"/>
      <c r="C203" s="1" t="s">
        <v>344</v>
      </c>
      <c r="D203" s="8" t="s">
        <v>38</v>
      </c>
      <c r="E203" s="1" t="s">
        <v>40</v>
      </c>
      <c r="F203" s="10">
        <v>1050</v>
      </c>
      <c r="G203" s="28"/>
      <c r="H203" s="7">
        <f xml:space="preserve"> F203*G203</f>
        <v>0</v>
      </c>
      <c r="I203" s="37"/>
      <c r="J203" s="7"/>
    </row>
    <row r="204" spans="1:10" ht="13.7" customHeight="1" x14ac:dyDescent="0.2">
      <c r="A204" s="1" t="str">
        <f t="shared" ref="A204:A248" si="7">IF(AND(NOT(ISBLANK(E204)),G204&gt;0),"1",
IF(ISBLANK(E204),"1","0")
)</f>
        <v>0</v>
      </c>
      <c r="B204" s="37"/>
      <c r="C204" s="1" t="s">
        <v>346</v>
      </c>
      <c r="D204" s="8" t="s">
        <v>12</v>
      </c>
      <c r="E204" s="1" t="s">
        <v>40</v>
      </c>
      <c r="F204" s="10">
        <v>1250</v>
      </c>
      <c r="G204" s="28"/>
      <c r="H204" s="7">
        <f xml:space="preserve"> F204*G204</f>
        <v>0</v>
      </c>
      <c r="I204" s="37"/>
      <c r="J204" s="7"/>
    </row>
    <row r="205" spans="1:10" ht="13.7" customHeight="1" x14ac:dyDescent="0.2">
      <c r="A205" s="1" t="str">
        <f t="shared" si="7"/>
        <v>0</v>
      </c>
      <c r="B205" s="37"/>
      <c r="C205" s="1" t="s">
        <v>347</v>
      </c>
      <c r="D205" s="5" t="s">
        <v>257</v>
      </c>
      <c r="E205" s="1" t="s">
        <v>40</v>
      </c>
      <c r="F205" s="10">
        <v>7500</v>
      </c>
      <c r="G205" s="28"/>
      <c r="H205" s="7">
        <f xml:space="preserve"> F205*G205</f>
        <v>0</v>
      </c>
      <c r="I205" s="37"/>
      <c r="J205" s="7"/>
    </row>
    <row r="206" spans="1:10" ht="13.7" customHeight="1" x14ac:dyDescent="0.2">
      <c r="A206" s="1" t="str">
        <f t="shared" si="7"/>
        <v>0</v>
      </c>
      <c r="B206" s="37"/>
      <c r="C206" s="1" t="s">
        <v>348</v>
      </c>
      <c r="D206" s="5" t="s">
        <v>82</v>
      </c>
      <c r="E206" s="1" t="s">
        <v>40</v>
      </c>
      <c r="F206" s="10">
        <v>5700</v>
      </c>
      <c r="G206" s="28"/>
      <c r="H206" s="7">
        <f xml:space="preserve"> F206*G206</f>
        <v>0</v>
      </c>
      <c r="I206" s="37"/>
      <c r="J206" s="7"/>
    </row>
    <row r="207" spans="1:10" ht="13.7" customHeight="1" x14ac:dyDescent="0.2">
      <c r="A207" s="1" t="str">
        <f t="shared" si="7"/>
        <v>0</v>
      </c>
      <c r="B207" s="37"/>
      <c r="C207" s="1" t="s">
        <v>345</v>
      </c>
      <c r="D207" s="5" t="s">
        <v>258</v>
      </c>
      <c r="E207" s="1" t="s">
        <v>40</v>
      </c>
      <c r="F207" s="10">
        <v>10650</v>
      </c>
      <c r="G207" s="28"/>
      <c r="H207" s="7">
        <f xml:space="preserve"> F207*G207</f>
        <v>0</v>
      </c>
      <c r="I207" s="37"/>
      <c r="J207" s="7"/>
    </row>
    <row r="208" spans="1:10" s="11" customFormat="1" ht="13.7" customHeight="1" x14ac:dyDescent="0.2">
      <c r="A208" s="1" t="str">
        <f t="shared" si="7"/>
        <v>1</v>
      </c>
      <c r="B208" s="37"/>
      <c r="C208" s="30" t="s">
        <v>332</v>
      </c>
      <c r="D208" s="36" t="s">
        <v>120</v>
      </c>
      <c r="E208" s="36"/>
      <c r="F208" s="36" t="e">
        <f>(#REF!*#REF!)+#REF!</f>
        <v>#REF!</v>
      </c>
      <c r="G208" s="36"/>
      <c r="H208" s="36"/>
      <c r="I208" s="37"/>
      <c r="J208" s="10"/>
    </row>
    <row r="209" spans="1:10" ht="13.7" customHeight="1" x14ac:dyDescent="0.2">
      <c r="A209" s="1" t="str">
        <f t="shared" si="7"/>
        <v>0</v>
      </c>
      <c r="B209" s="37"/>
      <c r="C209" s="1" t="s">
        <v>349</v>
      </c>
      <c r="D209" s="8" t="s">
        <v>38</v>
      </c>
      <c r="E209" s="1" t="s">
        <v>40</v>
      </c>
      <c r="F209" s="10">
        <v>1230</v>
      </c>
      <c r="G209" s="28"/>
      <c r="H209" s="7">
        <f xml:space="preserve"> F209*G209</f>
        <v>0</v>
      </c>
      <c r="I209" s="37"/>
      <c r="J209" s="7"/>
    </row>
    <row r="210" spans="1:10" ht="13.7" customHeight="1" x14ac:dyDescent="0.2">
      <c r="A210" s="1" t="str">
        <f t="shared" si="7"/>
        <v>0</v>
      </c>
      <c r="B210" s="37"/>
      <c r="C210" s="1" t="s">
        <v>350</v>
      </c>
      <c r="D210" s="8" t="s">
        <v>12</v>
      </c>
      <c r="E210" s="1" t="s">
        <v>40</v>
      </c>
      <c r="F210" s="10">
        <v>1450</v>
      </c>
      <c r="G210" s="28"/>
      <c r="H210" s="7">
        <f xml:space="preserve"> F210*G210</f>
        <v>0</v>
      </c>
      <c r="I210" s="37"/>
      <c r="J210" s="7"/>
    </row>
    <row r="211" spans="1:10" ht="13.7" customHeight="1" x14ac:dyDescent="0.2">
      <c r="A211" s="1" t="str">
        <f t="shared" si="7"/>
        <v>0</v>
      </c>
      <c r="B211" s="37"/>
      <c r="C211" s="1" t="s">
        <v>351</v>
      </c>
      <c r="D211" s="5" t="s">
        <v>257</v>
      </c>
      <c r="E211" s="1" t="s">
        <v>40</v>
      </c>
      <c r="F211" s="10">
        <v>13450</v>
      </c>
      <c r="G211" s="28"/>
      <c r="H211" s="7">
        <f xml:space="preserve"> F211*G211</f>
        <v>0</v>
      </c>
      <c r="I211" s="37"/>
      <c r="J211" s="7"/>
    </row>
    <row r="212" spans="1:10" ht="13.7" customHeight="1" x14ac:dyDescent="0.2">
      <c r="A212" s="1" t="str">
        <f t="shared" si="7"/>
        <v>0</v>
      </c>
      <c r="B212" s="37"/>
      <c r="C212" s="1" t="s">
        <v>352</v>
      </c>
      <c r="D212" s="5" t="s">
        <v>82</v>
      </c>
      <c r="E212" s="1" t="s">
        <v>40</v>
      </c>
      <c r="F212" s="10">
        <v>7750</v>
      </c>
      <c r="G212" s="28"/>
      <c r="H212" s="7">
        <f xml:space="preserve"> F212*G212</f>
        <v>0</v>
      </c>
      <c r="I212" s="37"/>
      <c r="J212" s="7"/>
    </row>
    <row r="213" spans="1:10" ht="13.7" customHeight="1" x14ac:dyDescent="0.2">
      <c r="A213" s="1" t="str">
        <f t="shared" si="7"/>
        <v>0</v>
      </c>
      <c r="B213" s="37"/>
      <c r="C213" s="1" t="s">
        <v>353</v>
      </c>
      <c r="D213" s="5" t="s">
        <v>258</v>
      </c>
      <c r="E213" s="1" t="s">
        <v>40</v>
      </c>
      <c r="F213" s="10">
        <v>20150</v>
      </c>
      <c r="G213" s="28"/>
      <c r="H213" s="7">
        <f xml:space="preserve"> F213*G213</f>
        <v>0</v>
      </c>
      <c r="I213" s="37"/>
      <c r="J213" s="7"/>
    </row>
    <row r="214" spans="1:10" s="11" customFormat="1" ht="13.7" customHeight="1" x14ac:dyDescent="0.2">
      <c r="A214" s="1" t="str">
        <f t="shared" si="7"/>
        <v>1</v>
      </c>
      <c r="B214" s="37"/>
      <c r="C214" s="18" t="s">
        <v>147</v>
      </c>
      <c r="D214" s="40" t="s">
        <v>13</v>
      </c>
      <c r="E214" s="40"/>
      <c r="F214" s="40" t="e">
        <f>(#REF!*#REF!)+#REF!</f>
        <v>#REF!</v>
      </c>
      <c r="G214" s="40"/>
      <c r="H214" s="40"/>
      <c r="I214" s="37"/>
      <c r="J214" s="10"/>
    </row>
    <row r="215" spans="1:10" s="11" customFormat="1" ht="13.7" customHeight="1" x14ac:dyDescent="0.2">
      <c r="A215" s="1" t="str">
        <f t="shared" si="7"/>
        <v>0</v>
      </c>
      <c r="B215" s="37"/>
      <c r="C215" s="30" t="s">
        <v>153</v>
      </c>
      <c r="D215" s="36" t="s">
        <v>37</v>
      </c>
      <c r="E215" s="36" t="s">
        <v>40</v>
      </c>
      <c r="F215" s="36">
        <v>800</v>
      </c>
      <c r="G215" s="36"/>
      <c r="H215" s="36"/>
      <c r="I215" s="37"/>
      <c r="J215" s="10"/>
    </row>
    <row r="216" spans="1:10" ht="13.7" customHeight="1" x14ac:dyDescent="0.2">
      <c r="A216" s="1" t="str">
        <f t="shared" si="7"/>
        <v>0</v>
      </c>
      <c r="B216" s="37"/>
      <c r="C216" s="1" t="s">
        <v>354</v>
      </c>
      <c r="D216" s="8" t="s">
        <v>37</v>
      </c>
      <c r="E216" s="1" t="s">
        <v>272</v>
      </c>
      <c r="F216" s="10">
        <v>47</v>
      </c>
      <c r="G216" s="28"/>
      <c r="H216" s="7">
        <f xml:space="preserve"> F216*G216</f>
        <v>0</v>
      </c>
      <c r="I216" s="37"/>
      <c r="J216" s="7"/>
    </row>
    <row r="217" spans="1:10" s="11" customFormat="1" ht="13.7" customHeight="1" x14ac:dyDescent="0.2">
      <c r="A217" s="1" t="str">
        <f t="shared" si="7"/>
        <v>0</v>
      </c>
      <c r="B217" s="37"/>
      <c r="C217" s="30" t="s">
        <v>154</v>
      </c>
      <c r="D217" s="36" t="s">
        <v>149</v>
      </c>
      <c r="E217" s="36" t="s">
        <v>272</v>
      </c>
      <c r="F217" s="36" t="e">
        <f>(#REF!*#REF!)+#REF!</f>
        <v>#REF!</v>
      </c>
      <c r="G217" s="36"/>
      <c r="H217" s="36"/>
      <c r="I217" s="37"/>
      <c r="J217" s="10"/>
    </row>
    <row r="218" spans="1:10" ht="13.7" customHeight="1" x14ac:dyDescent="0.2">
      <c r="A218" s="1" t="str">
        <f t="shared" si="7"/>
        <v>0</v>
      </c>
      <c r="B218" s="37"/>
      <c r="C218" s="1" t="s">
        <v>355</v>
      </c>
      <c r="D218" s="8" t="s">
        <v>38</v>
      </c>
      <c r="E218" s="1" t="s">
        <v>272</v>
      </c>
      <c r="F218" s="10">
        <v>80</v>
      </c>
      <c r="G218" s="28"/>
      <c r="H218" s="7">
        <f xml:space="preserve"> F218*G218</f>
        <v>0</v>
      </c>
      <c r="I218" s="37"/>
      <c r="J218" s="7"/>
    </row>
    <row r="219" spans="1:10" ht="13.7" customHeight="1" x14ac:dyDescent="0.2">
      <c r="A219" s="1" t="str">
        <f t="shared" si="7"/>
        <v>0</v>
      </c>
      <c r="B219" s="37"/>
      <c r="C219" s="1" t="s">
        <v>360</v>
      </c>
      <c r="D219" s="5" t="s">
        <v>12</v>
      </c>
      <c r="E219" s="1" t="s">
        <v>272</v>
      </c>
      <c r="F219" s="10">
        <v>65</v>
      </c>
      <c r="G219" s="28"/>
      <c r="H219" s="7">
        <f xml:space="preserve"> F219*G219</f>
        <v>0</v>
      </c>
      <c r="I219" s="37"/>
      <c r="J219" s="7"/>
    </row>
    <row r="220" spans="1:10" ht="13.7" customHeight="1" x14ac:dyDescent="0.2">
      <c r="A220" s="1" t="str">
        <f t="shared" si="7"/>
        <v>0</v>
      </c>
      <c r="B220" s="37"/>
      <c r="C220" s="1" t="s">
        <v>361</v>
      </c>
      <c r="D220" s="5" t="s">
        <v>55</v>
      </c>
      <c r="E220" s="1" t="s">
        <v>272</v>
      </c>
      <c r="F220" s="10">
        <v>260</v>
      </c>
      <c r="G220" s="28"/>
      <c r="H220" s="7">
        <f xml:space="preserve"> F220*G220</f>
        <v>0</v>
      </c>
      <c r="I220" s="37"/>
      <c r="J220" s="7"/>
    </row>
    <row r="221" spans="1:10" ht="13.7" customHeight="1" x14ac:dyDescent="0.2">
      <c r="A221" s="1" t="str">
        <f t="shared" si="7"/>
        <v>0</v>
      </c>
      <c r="B221" s="37"/>
      <c r="C221" s="1" t="s">
        <v>362</v>
      </c>
      <c r="D221" s="5" t="s">
        <v>82</v>
      </c>
      <c r="E221" s="1" t="s">
        <v>272</v>
      </c>
      <c r="F221" s="10">
        <v>340</v>
      </c>
      <c r="G221" s="28"/>
      <c r="H221" s="7">
        <f xml:space="preserve"> F221*G221</f>
        <v>0</v>
      </c>
      <c r="I221" s="37"/>
      <c r="J221" s="7"/>
    </row>
    <row r="222" spans="1:10" ht="13.7" customHeight="1" x14ac:dyDescent="0.2">
      <c r="A222" s="1" t="str">
        <f t="shared" si="7"/>
        <v>0</v>
      </c>
      <c r="B222" s="37"/>
      <c r="C222" s="1" t="s">
        <v>363</v>
      </c>
      <c r="D222" s="5" t="s">
        <v>54</v>
      </c>
      <c r="E222" s="1" t="s">
        <v>272</v>
      </c>
      <c r="F222" s="10">
        <v>85</v>
      </c>
      <c r="G222" s="28"/>
      <c r="H222" s="7">
        <f xml:space="preserve"> F222*G222</f>
        <v>0</v>
      </c>
      <c r="I222" s="37"/>
      <c r="J222" s="7"/>
    </row>
    <row r="223" spans="1:10" s="11" customFormat="1" ht="13.7" customHeight="1" x14ac:dyDescent="0.2">
      <c r="A223" s="1" t="str">
        <f t="shared" si="7"/>
        <v>0</v>
      </c>
      <c r="B223" s="37"/>
      <c r="C223" s="30" t="s">
        <v>155</v>
      </c>
      <c r="D223" s="36" t="s">
        <v>119</v>
      </c>
      <c r="E223" s="36" t="s">
        <v>272</v>
      </c>
      <c r="F223" s="36" t="e">
        <f>(#REF!*#REF!)+#REF!</f>
        <v>#REF!</v>
      </c>
      <c r="G223" s="36"/>
      <c r="H223" s="36"/>
      <c r="I223" s="37"/>
      <c r="J223" s="10"/>
    </row>
    <row r="224" spans="1:10" ht="13.7" customHeight="1" x14ac:dyDescent="0.2">
      <c r="A224" s="1" t="str">
        <f t="shared" si="7"/>
        <v>0</v>
      </c>
      <c r="B224" s="37"/>
      <c r="C224" s="1" t="s">
        <v>356</v>
      </c>
      <c r="D224" s="8" t="s">
        <v>38</v>
      </c>
      <c r="E224" s="1" t="s">
        <v>272</v>
      </c>
      <c r="F224" s="10">
        <v>95</v>
      </c>
      <c r="G224" s="28"/>
      <c r="H224" s="7">
        <f xml:space="preserve"> F224*G224</f>
        <v>0</v>
      </c>
      <c r="I224" s="37"/>
      <c r="J224" s="7"/>
    </row>
    <row r="225" spans="1:10" ht="13.7" customHeight="1" x14ac:dyDescent="0.2">
      <c r="A225" s="1" t="str">
        <f t="shared" si="7"/>
        <v>0</v>
      </c>
      <c r="B225" s="37"/>
      <c r="C225" s="1" t="s">
        <v>364</v>
      </c>
      <c r="D225" s="5" t="s">
        <v>12</v>
      </c>
      <c r="E225" s="1" t="s">
        <v>272</v>
      </c>
      <c r="F225" s="10">
        <v>75</v>
      </c>
      <c r="G225" s="28"/>
      <c r="H225" s="7">
        <f xml:space="preserve"> F225*G225</f>
        <v>0</v>
      </c>
      <c r="I225" s="37"/>
      <c r="J225" s="7"/>
    </row>
    <row r="226" spans="1:10" ht="13.7" customHeight="1" x14ac:dyDescent="0.2">
      <c r="A226" s="1" t="str">
        <f t="shared" si="7"/>
        <v>0</v>
      </c>
      <c r="B226" s="37"/>
      <c r="C226" s="1" t="s">
        <v>365</v>
      </c>
      <c r="D226" s="5" t="s">
        <v>55</v>
      </c>
      <c r="E226" s="1" t="s">
        <v>272</v>
      </c>
      <c r="F226" s="10">
        <v>335</v>
      </c>
      <c r="G226" s="28"/>
      <c r="H226" s="7">
        <f xml:space="preserve"> F226*G226</f>
        <v>0</v>
      </c>
      <c r="I226" s="37"/>
      <c r="J226" s="7"/>
    </row>
    <row r="227" spans="1:10" ht="13.7" customHeight="1" x14ac:dyDescent="0.2">
      <c r="A227" s="1" t="str">
        <f t="shared" si="7"/>
        <v>0</v>
      </c>
      <c r="B227" s="37"/>
      <c r="C227" s="1" t="s">
        <v>366</v>
      </c>
      <c r="D227" s="5" t="s">
        <v>82</v>
      </c>
      <c r="E227" s="1" t="s">
        <v>272</v>
      </c>
      <c r="F227" s="10">
        <v>435</v>
      </c>
      <c r="G227" s="28"/>
      <c r="H227" s="7">
        <f xml:space="preserve"> F227*G227</f>
        <v>0</v>
      </c>
      <c r="I227" s="37"/>
      <c r="J227" s="7"/>
    </row>
    <row r="228" spans="1:10" ht="13.7" customHeight="1" x14ac:dyDescent="0.2">
      <c r="A228" s="1" t="str">
        <f t="shared" si="7"/>
        <v>0</v>
      </c>
      <c r="B228" s="37"/>
      <c r="C228" s="1" t="s">
        <v>367</v>
      </c>
      <c r="D228" s="5" t="s">
        <v>54</v>
      </c>
      <c r="E228" s="1" t="s">
        <v>272</v>
      </c>
      <c r="F228" s="10">
        <v>125</v>
      </c>
      <c r="G228" s="28"/>
      <c r="H228" s="7">
        <f xml:space="preserve"> F228*G228</f>
        <v>0</v>
      </c>
      <c r="I228" s="37"/>
      <c r="J228" s="7"/>
    </row>
    <row r="229" spans="1:10" s="11" customFormat="1" ht="13.7" customHeight="1" x14ac:dyDescent="0.2">
      <c r="A229" s="1" t="str">
        <f t="shared" si="7"/>
        <v>0</v>
      </c>
      <c r="B229" s="37"/>
      <c r="C229" s="30" t="s">
        <v>156</v>
      </c>
      <c r="D229" s="36" t="s">
        <v>118</v>
      </c>
      <c r="E229" s="36" t="s">
        <v>272</v>
      </c>
      <c r="F229" s="36" t="e">
        <f>(#REF!*#REF!)+#REF!</f>
        <v>#REF!</v>
      </c>
      <c r="G229" s="36"/>
      <c r="H229" s="36"/>
      <c r="I229" s="37"/>
      <c r="J229" s="10"/>
    </row>
    <row r="230" spans="1:10" ht="13.7" customHeight="1" x14ac:dyDescent="0.2">
      <c r="A230" s="1" t="str">
        <f t="shared" si="7"/>
        <v>0</v>
      </c>
      <c r="B230" s="37"/>
      <c r="C230" s="1" t="s">
        <v>357</v>
      </c>
      <c r="D230" s="8" t="s">
        <v>38</v>
      </c>
      <c r="E230" s="1" t="s">
        <v>272</v>
      </c>
      <c r="F230" s="10">
        <v>135</v>
      </c>
      <c r="G230" s="28"/>
      <c r="H230" s="7">
        <f xml:space="preserve"> F230*G230</f>
        <v>0</v>
      </c>
      <c r="I230" s="37"/>
      <c r="J230" s="7"/>
    </row>
    <row r="231" spans="1:10" ht="13.7" customHeight="1" x14ac:dyDescent="0.2">
      <c r="A231" s="1" t="str">
        <f t="shared" si="7"/>
        <v>0</v>
      </c>
      <c r="B231" s="37"/>
      <c r="C231" s="1" t="s">
        <v>368</v>
      </c>
      <c r="D231" s="5" t="s">
        <v>12</v>
      </c>
      <c r="E231" s="1" t="s">
        <v>272</v>
      </c>
      <c r="F231" s="10">
        <v>95</v>
      </c>
      <c r="G231" s="28"/>
      <c r="H231" s="7">
        <f xml:space="preserve"> F231*G231</f>
        <v>0</v>
      </c>
      <c r="I231" s="37"/>
      <c r="J231" s="7"/>
    </row>
    <row r="232" spans="1:10" ht="13.7" customHeight="1" x14ac:dyDescent="0.2">
      <c r="A232" s="1" t="str">
        <f t="shared" si="7"/>
        <v>0</v>
      </c>
      <c r="B232" s="37"/>
      <c r="C232" s="1" t="s">
        <v>369</v>
      </c>
      <c r="D232" s="5" t="s">
        <v>55</v>
      </c>
      <c r="E232" s="1" t="s">
        <v>272</v>
      </c>
      <c r="F232" s="10">
        <v>540</v>
      </c>
      <c r="G232" s="28"/>
      <c r="H232" s="7">
        <f xml:space="preserve"> F232*G232</f>
        <v>0</v>
      </c>
      <c r="I232" s="37"/>
      <c r="J232" s="7"/>
    </row>
    <row r="233" spans="1:10" ht="13.7" customHeight="1" x14ac:dyDescent="0.2">
      <c r="A233" s="1" t="str">
        <f t="shared" si="7"/>
        <v>0</v>
      </c>
      <c r="B233" s="37"/>
      <c r="C233" s="1" t="s">
        <v>370</v>
      </c>
      <c r="D233" s="5" t="s">
        <v>82</v>
      </c>
      <c r="E233" s="1" t="s">
        <v>272</v>
      </c>
      <c r="F233" s="10">
        <v>630</v>
      </c>
      <c r="G233" s="28"/>
      <c r="H233" s="7">
        <f xml:space="preserve"> F233*G233</f>
        <v>0</v>
      </c>
      <c r="I233" s="37"/>
      <c r="J233" s="7"/>
    </row>
    <row r="234" spans="1:10" ht="13.7" customHeight="1" x14ac:dyDescent="0.2">
      <c r="A234" s="1" t="str">
        <f t="shared" si="7"/>
        <v>0</v>
      </c>
      <c r="B234" s="37"/>
      <c r="C234" s="1" t="s">
        <v>371</v>
      </c>
      <c r="D234" s="5" t="s">
        <v>54</v>
      </c>
      <c r="E234" s="1" t="s">
        <v>272</v>
      </c>
      <c r="F234" s="10">
        <v>145</v>
      </c>
      <c r="G234" s="28"/>
      <c r="H234" s="7">
        <f xml:space="preserve"> F234*G234</f>
        <v>0</v>
      </c>
      <c r="I234" s="37"/>
      <c r="J234" s="7"/>
    </row>
    <row r="235" spans="1:10" s="11" customFormat="1" ht="13.7" customHeight="1" x14ac:dyDescent="0.2">
      <c r="A235" s="1" t="str">
        <f t="shared" si="7"/>
        <v>0</v>
      </c>
      <c r="B235" s="37"/>
      <c r="C235" s="30" t="s">
        <v>358</v>
      </c>
      <c r="D235" s="36" t="s">
        <v>120</v>
      </c>
      <c r="E235" s="36" t="s">
        <v>272</v>
      </c>
      <c r="F235" s="36" t="e">
        <f>(#REF!*#REF!)+#REF!</f>
        <v>#REF!</v>
      </c>
      <c r="G235" s="36"/>
      <c r="H235" s="36"/>
      <c r="I235" s="37"/>
      <c r="J235" s="10"/>
    </row>
    <row r="236" spans="1:10" ht="13.7" customHeight="1" x14ac:dyDescent="0.2">
      <c r="A236" s="1" t="str">
        <f t="shared" si="7"/>
        <v>0</v>
      </c>
      <c r="B236" s="37"/>
      <c r="C236" s="1" t="s">
        <v>359</v>
      </c>
      <c r="D236" s="8" t="s">
        <v>38</v>
      </c>
      <c r="E236" s="1" t="s">
        <v>272</v>
      </c>
      <c r="F236" s="10">
        <v>200</v>
      </c>
      <c r="G236" s="28"/>
      <c r="H236" s="7">
        <f t="shared" ref="H236:H241" si="8" xml:space="preserve"> F236*G236</f>
        <v>0</v>
      </c>
      <c r="I236" s="37"/>
      <c r="J236" s="7"/>
    </row>
    <row r="237" spans="1:10" ht="13.7" customHeight="1" x14ac:dyDescent="0.2">
      <c r="A237" s="1" t="str">
        <f t="shared" si="7"/>
        <v>0</v>
      </c>
      <c r="B237" s="37"/>
      <c r="C237" s="1" t="s">
        <v>372</v>
      </c>
      <c r="D237" s="5" t="s">
        <v>12</v>
      </c>
      <c r="E237" s="1" t="s">
        <v>272</v>
      </c>
      <c r="F237" s="10">
        <v>160</v>
      </c>
      <c r="G237" s="28"/>
      <c r="H237" s="7">
        <f t="shared" si="8"/>
        <v>0</v>
      </c>
      <c r="I237" s="37"/>
      <c r="J237" s="7"/>
    </row>
    <row r="238" spans="1:10" ht="13.7" customHeight="1" x14ac:dyDescent="0.2">
      <c r="A238" s="1" t="str">
        <f t="shared" si="7"/>
        <v>0</v>
      </c>
      <c r="B238" s="37"/>
      <c r="C238" s="1" t="s">
        <v>373</v>
      </c>
      <c r="D238" s="5" t="s">
        <v>55</v>
      </c>
      <c r="E238" s="1" t="s">
        <v>272</v>
      </c>
      <c r="F238" s="10">
        <v>830</v>
      </c>
      <c r="G238" s="28"/>
      <c r="H238" s="7">
        <f t="shared" si="8"/>
        <v>0</v>
      </c>
      <c r="I238" s="37"/>
      <c r="J238" s="7"/>
    </row>
    <row r="239" spans="1:10" ht="13.7" customHeight="1" x14ac:dyDescent="0.2">
      <c r="A239" s="1" t="str">
        <f t="shared" si="7"/>
        <v>0</v>
      </c>
      <c r="B239" s="37"/>
      <c r="C239" s="1" t="s">
        <v>374</v>
      </c>
      <c r="D239" s="5" t="s">
        <v>82</v>
      </c>
      <c r="E239" s="1" t="s">
        <v>272</v>
      </c>
      <c r="F239" s="10">
        <v>900</v>
      </c>
      <c r="G239" s="28"/>
      <c r="H239" s="7">
        <f t="shared" si="8"/>
        <v>0</v>
      </c>
      <c r="I239" s="37"/>
      <c r="J239" s="7"/>
    </row>
    <row r="240" spans="1:10" ht="13.7" customHeight="1" x14ac:dyDescent="0.2">
      <c r="A240" s="1" t="str">
        <f t="shared" si="7"/>
        <v>0</v>
      </c>
      <c r="B240" s="37"/>
      <c r="C240" s="1" t="s">
        <v>375</v>
      </c>
      <c r="D240" s="5" t="s">
        <v>54</v>
      </c>
      <c r="E240" s="1" t="s">
        <v>272</v>
      </c>
      <c r="F240" s="10">
        <v>200</v>
      </c>
      <c r="G240" s="28"/>
      <c r="H240" s="7">
        <f t="shared" si="8"/>
        <v>0</v>
      </c>
      <c r="I240" s="37"/>
      <c r="J240" s="7"/>
    </row>
    <row r="241" spans="1:10" ht="13.7" customHeight="1" x14ac:dyDescent="0.2">
      <c r="A241" s="1" t="str">
        <f t="shared" si="7"/>
        <v>0</v>
      </c>
      <c r="B241" s="37"/>
      <c r="C241" s="1" t="s">
        <v>376</v>
      </c>
      <c r="D241" s="8" t="s">
        <v>56</v>
      </c>
      <c r="E241" s="1" t="s">
        <v>3</v>
      </c>
      <c r="F241" s="10">
        <v>4</v>
      </c>
      <c r="G241" s="28"/>
      <c r="H241" s="7">
        <f t="shared" si="8"/>
        <v>0</v>
      </c>
      <c r="I241" s="37"/>
      <c r="J241" s="7"/>
    </row>
    <row r="242" spans="1:10" s="11" customFormat="1" ht="13.7" customHeight="1" x14ac:dyDescent="0.2">
      <c r="A242" s="1" t="str">
        <f t="shared" si="7"/>
        <v>1</v>
      </c>
      <c r="B242" s="37"/>
      <c r="C242" s="12">
        <v>5</v>
      </c>
      <c r="D242" s="39" t="s">
        <v>7</v>
      </c>
      <c r="E242" s="39"/>
      <c r="F242" s="39"/>
      <c r="G242" s="39"/>
      <c r="H242" s="39"/>
      <c r="I242" s="37"/>
      <c r="J242" s="10"/>
    </row>
    <row r="243" spans="1:10" s="11" customFormat="1" ht="13.7" customHeight="1" x14ac:dyDescent="0.2">
      <c r="A243" s="1" t="str">
        <f t="shared" si="7"/>
        <v>1</v>
      </c>
      <c r="B243" s="37"/>
      <c r="C243" s="15"/>
      <c r="D243" s="23"/>
      <c r="E243" s="15"/>
      <c r="F243" s="25"/>
      <c r="G243" s="28"/>
      <c r="H243" s="10">
        <f>F243*G243</f>
        <v>0</v>
      </c>
      <c r="I243" s="37"/>
      <c r="J243" s="10"/>
    </row>
    <row r="244" spans="1:10" s="11" customFormat="1" ht="13.7" customHeight="1" x14ac:dyDescent="0.2">
      <c r="A244" s="1" t="str">
        <f t="shared" si="7"/>
        <v>1</v>
      </c>
      <c r="B244" s="37"/>
      <c r="C244" s="15"/>
      <c r="D244" s="23"/>
      <c r="E244" s="15"/>
      <c r="F244" s="25"/>
      <c r="G244" s="28"/>
      <c r="H244" s="10">
        <f>F244*G244</f>
        <v>0</v>
      </c>
      <c r="I244" s="37"/>
      <c r="J244" s="10"/>
    </row>
    <row r="245" spans="1:10" s="11" customFormat="1" ht="13.7" customHeight="1" x14ac:dyDescent="0.2">
      <c r="A245" s="1" t="str">
        <f t="shared" si="7"/>
        <v>1</v>
      </c>
      <c r="B245" s="37"/>
      <c r="C245" s="15"/>
      <c r="D245" s="23"/>
      <c r="E245" s="15"/>
      <c r="F245" s="25"/>
      <c r="G245" s="28"/>
      <c r="H245" s="10">
        <f>F245*G245</f>
        <v>0</v>
      </c>
      <c r="I245" s="37"/>
      <c r="J245" s="10"/>
    </row>
    <row r="246" spans="1:10" ht="13.7" customHeight="1" x14ac:dyDescent="0.2">
      <c r="A246" s="1" t="str">
        <f t="shared" si="7"/>
        <v>1</v>
      </c>
      <c r="B246" s="37"/>
      <c r="C246" s="37"/>
      <c r="D246" s="37"/>
      <c r="E246" s="37"/>
      <c r="F246" s="37"/>
      <c r="G246" s="37"/>
      <c r="H246" s="37"/>
      <c r="I246" s="37"/>
      <c r="J246" s="7"/>
    </row>
    <row r="247" spans="1:10" ht="13.7" customHeight="1" x14ac:dyDescent="0.2">
      <c r="A247" s="1" t="str">
        <f t="shared" si="7"/>
        <v>1</v>
      </c>
      <c r="B247" s="37"/>
      <c r="C247" s="35" t="s">
        <v>377</v>
      </c>
      <c r="D247" s="35"/>
      <c r="E247" s="35"/>
      <c r="F247" s="35"/>
      <c r="G247" s="35"/>
      <c r="H247" s="32">
        <f>SUM(H11:H18)+SUM(H23)+SUM(H25:H26)+SUM(H28:H29)+SUM(H31:H33)+SUM(H35:H39)+SUM(H43:H50)+SUM(H52:H58)+SUM(H60:H62)+SUM(H64:H69)+SUM(H72:H73)+SUM(H75:H76)+SUM(H78:H79)+SUM(H81:H82)+SUM(H84:H85)+SUM(H87:H88)+SUM(H90:H91)+SUM(H95:H98)+SUM(H100:H103)+SUM(H105:H108)+SUM(H111:H114)+SUM(H116:H119)+SUM(H121:H124)+SUM(H126)+SUM(H128:H129)+SUM(H131:H132)+SUM(H134:H136)+SUM(H138:H142)+SUM(H144:H146)+SUM(H148:H150)+SUM(H153:H156)+SUM(H158:H160)+SUM(H162:H163)+SUM(H165:H168)+SUM(H171:H172)+SUM(H175:H179)+SUM(H181:H185)+SUM(H189)+SUM(H191:H195)+SUM(H197:H201)+SUM(H203:H207)+SUM(H209:H213)+SUM(H216)+SUM(H218:H222)+SUM(H224:H228)+SUM(H230:H234)+SUM(H236:H241)+SUM(H243:H245)</f>
        <v>0</v>
      </c>
      <c r="I247" s="37"/>
      <c r="J247" s="7"/>
    </row>
    <row r="248" spans="1:10" ht="13.7" customHeight="1" x14ac:dyDescent="0.2">
      <c r="A248" s="1" t="str">
        <f t="shared" si="7"/>
        <v>1</v>
      </c>
      <c r="B248" s="37"/>
      <c r="C248" s="35" t="s">
        <v>378</v>
      </c>
      <c r="D248" s="35"/>
      <c r="E248" s="35"/>
      <c r="F248" s="35"/>
      <c r="G248" s="35"/>
      <c r="H248" s="32">
        <f>H247*1.15</f>
        <v>0</v>
      </c>
      <c r="I248" s="37"/>
    </row>
    <row r="249" spans="1:10" ht="13.7" customHeight="1" x14ac:dyDescent="0.2">
      <c r="B249" s="37"/>
      <c r="C249" s="37"/>
      <c r="D249" s="37"/>
      <c r="E249" s="37"/>
      <c r="F249" s="37"/>
      <c r="G249" s="37"/>
      <c r="H249" s="37"/>
      <c r="I249" s="37"/>
    </row>
    <row r="250" spans="1:10" ht="13.7" customHeight="1" x14ac:dyDescent="0.2">
      <c r="D250" s="5"/>
    </row>
    <row r="251" spans="1:10" ht="13.7" customHeight="1" x14ac:dyDescent="0.2"/>
    <row r="252" spans="1:10" ht="13.7" customHeight="1" x14ac:dyDescent="0.2"/>
    <row r="253" spans="1:10" ht="13.7" customHeight="1" x14ac:dyDescent="0.2"/>
    <row r="254" spans="1:10" ht="13.7" customHeight="1" x14ac:dyDescent="0.2"/>
    <row r="255" spans="1:10" ht="13.7" customHeight="1" x14ac:dyDescent="0.2"/>
    <row r="256" spans="1:10" ht="13.7" customHeight="1" x14ac:dyDescent="0.2"/>
    <row r="257" ht="13.7" customHeight="1" x14ac:dyDescent="0.2"/>
    <row r="258" ht="13.7" customHeight="1" x14ac:dyDescent="0.2"/>
    <row r="259" ht="13.7" customHeight="1" x14ac:dyDescent="0.2"/>
    <row r="260" ht="13.7" customHeight="1" x14ac:dyDescent="0.2"/>
    <row r="261" ht="13.7" customHeight="1" x14ac:dyDescent="0.2"/>
    <row r="262" ht="13.7" customHeight="1" x14ac:dyDescent="0.2"/>
    <row r="263" ht="13.7" customHeight="1" x14ac:dyDescent="0.2"/>
    <row r="264" ht="13.7" customHeight="1" x14ac:dyDescent="0.2"/>
    <row r="265" ht="13.7" customHeight="1" x14ac:dyDescent="0.2"/>
    <row r="266" ht="13.7" customHeight="1" x14ac:dyDescent="0.2"/>
    <row r="267" ht="13.7" customHeight="1" x14ac:dyDescent="0.2"/>
    <row r="268" ht="13.7" customHeight="1" x14ac:dyDescent="0.2"/>
    <row r="269" ht="13.7" customHeight="1" x14ac:dyDescent="0.2"/>
    <row r="270" ht="13.7" customHeight="1" x14ac:dyDescent="0.2"/>
    <row r="271" ht="13.7" customHeight="1" x14ac:dyDescent="0.2"/>
    <row r="272" ht="13.7" customHeight="1" x14ac:dyDescent="0.2"/>
    <row r="273" ht="13.7" customHeight="1" x14ac:dyDescent="0.2"/>
    <row r="274" ht="13.7" customHeight="1" x14ac:dyDescent="0.2"/>
    <row r="275" ht="13.7" customHeight="1" x14ac:dyDescent="0.2"/>
    <row r="276" ht="13.7" customHeight="1" x14ac:dyDescent="0.2"/>
    <row r="277" ht="13.7" customHeight="1" x14ac:dyDescent="0.2"/>
    <row r="278" ht="13.7" customHeight="1" x14ac:dyDescent="0.2"/>
    <row r="279" ht="13.7" customHeight="1" x14ac:dyDescent="0.2"/>
    <row r="280" ht="13.7" customHeight="1" x14ac:dyDescent="0.2"/>
    <row r="281" ht="13.7" customHeight="1" x14ac:dyDescent="0.2"/>
    <row r="282" ht="13.7" customHeight="1" x14ac:dyDescent="0.2"/>
    <row r="283" ht="13.7" customHeight="1" x14ac:dyDescent="0.2"/>
    <row r="284" ht="13.7" customHeight="1" x14ac:dyDescent="0.2"/>
    <row r="285" ht="13.7" customHeight="1" x14ac:dyDescent="0.2"/>
    <row r="286" ht="13.7" customHeight="1" x14ac:dyDescent="0.2"/>
    <row r="287" ht="13.7" customHeight="1" x14ac:dyDescent="0.2"/>
    <row r="288" ht="13.7" customHeight="1" x14ac:dyDescent="0.2"/>
    <row r="289" ht="13.7" customHeight="1" x14ac:dyDescent="0.2"/>
    <row r="290" ht="13.7" customHeight="1" x14ac:dyDescent="0.2"/>
    <row r="291" ht="13.7" customHeight="1" x14ac:dyDescent="0.2"/>
    <row r="292" ht="13.7" customHeight="1" x14ac:dyDescent="0.2"/>
    <row r="293" ht="13.7" customHeight="1" x14ac:dyDescent="0.2"/>
    <row r="294" ht="13.7" customHeight="1" x14ac:dyDescent="0.2"/>
    <row r="295" ht="13.7" customHeight="1" x14ac:dyDescent="0.2"/>
    <row r="296" ht="13.7" customHeight="1" x14ac:dyDescent="0.2"/>
    <row r="297" ht="13.7" customHeight="1" x14ac:dyDescent="0.2"/>
    <row r="298" ht="13.7" customHeight="1" x14ac:dyDescent="0.2"/>
    <row r="299" ht="13.7" customHeight="1" x14ac:dyDescent="0.2"/>
    <row r="300" ht="13.7" customHeight="1" x14ac:dyDescent="0.2"/>
    <row r="301" ht="13.7" customHeight="1" x14ac:dyDescent="0.2"/>
    <row r="302" ht="13.7" customHeight="1" x14ac:dyDescent="0.2"/>
    <row r="303" ht="13.7" customHeight="1" x14ac:dyDescent="0.2"/>
    <row r="304" ht="13.7" customHeight="1" x14ac:dyDescent="0.2"/>
    <row r="305" ht="13.7" customHeight="1" x14ac:dyDescent="0.2"/>
    <row r="306" ht="13.7" customHeight="1" x14ac:dyDescent="0.2"/>
    <row r="307" ht="13.7" customHeight="1" x14ac:dyDescent="0.2"/>
    <row r="308" ht="13.7" customHeight="1" x14ac:dyDescent="0.2"/>
    <row r="309" ht="13.7" customHeight="1" x14ac:dyDescent="0.2"/>
    <row r="310" ht="13.7" customHeight="1" x14ac:dyDescent="0.2"/>
    <row r="311" ht="13.7" customHeight="1" x14ac:dyDescent="0.2"/>
    <row r="312" ht="13.7" customHeight="1" x14ac:dyDescent="0.2"/>
    <row r="313" ht="13.7" customHeight="1" x14ac:dyDescent="0.2"/>
    <row r="314" ht="13.7" customHeight="1" x14ac:dyDescent="0.2"/>
    <row r="315" ht="13.7" customHeight="1" x14ac:dyDescent="0.2"/>
    <row r="316" ht="13.7" customHeight="1" x14ac:dyDescent="0.2"/>
    <row r="317" ht="13.7" customHeight="1" x14ac:dyDescent="0.2"/>
    <row r="318" ht="13.7" customHeight="1" x14ac:dyDescent="0.2"/>
    <row r="319" ht="13.7" customHeight="1" x14ac:dyDescent="0.2"/>
    <row r="320" ht="13.7" customHeight="1" x14ac:dyDescent="0.2"/>
    <row r="321" ht="13.7" customHeight="1" x14ac:dyDescent="0.2"/>
    <row r="322" ht="13.7" customHeight="1" x14ac:dyDescent="0.2"/>
    <row r="323" ht="13.7" customHeight="1" x14ac:dyDescent="0.2"/>
    <row r="324" ht="13.7" customHeight="1" x14ac:dyDescent="0.2"/>
    <row r="325" ht="13.7" customHeight="1" x14ac:dyDescent="0.2"/>
    <row r="326" ht="13.7" customHeight="1" x14ac:dyDescent="0.2"/>
    <row r="327" ht="13.7" customHeight="1" x14ac:dyDescent="0.2"/>
    <row r="328" ht="13.7" customHeight="1" x14ac:dyDescent="0.2"/>
    <row r="329" ht="13.7" customHeight="1" x14ac:dyDescent="0.2"/>
    <row r="330" ht="13.7" customHeight="1" x14ac:dyDescent="0.2"/>
    <row r="331" ht="13.7" customHeight="1" x14ac:dyDescent="0.2"/>
    <row r="332" ht="13.7" customHeight="1" x14ac:dyDescent="0.2"/>
    <row r="333" ht="13.7" customHeight="1" x14ac:dyDescent="0.2"/>
    <row r="334" ht="13.7" customHeight="1" x14ac:dyDescent="0.2"/>
    <row r="335" ht="13.7" customHeight="1" x14ac:dyDescent="0.2"/>
    <row r="336" ht="13.7" customHeight="1" x14ac:dyDescent="0.2"/>
    <row r="337" ht="13.7" customHeight="1" x14ac:dyDescent="0.2"/>
    <row r="338" ht="13.7" customHeight="1" x14ac:dyDescent="0.2"/>
    <row r="339" ht="13.7" customHeight="1" x14ac:dyDescent="0.2"/>
    <row r="340" ht="13.7" customHeight="1" x14ac:dyDescent="0.2"/>
    <row r="341" ht="13.7" customHeight="1" x14ac:dyDescent="0.2"/>
    <row r="342" ht="13.7" customHeight="1" x14ac:dyDescent="0.2"/>
    <row r="343" ht="13.7" customHeight="1" x14ac:dyDescent="0.2"/>
    <row r="344" ht="13.7" customHeight="1" x14ac:dyDescent="0.2"/>
    <row r="345" ht="13.7" customHeight="1" x14ac:dyDescent="0.2"/>
    <row r="346" ht="13.7" customHeight="1" x14ac:dyDescent="0.2"/>
    <row r="347" ht="13.7" customHeight="1" x14ac:dyDescent="0.2"/>
    <row r="348" ht="13.7" customHeight="1" x14ac:dyDescent="0.2"/>
    <row r="349" ht="13.7" customHeight="1" x14ac:dyDescent="0.2"/>
    <row r="350" ht="13.7" customHeight="1" x14ac:dyDescent="0.2"/>
    <row r="351" ht="13.7" customHeight="1" x14ac:dyDescent="0.2"/>
    <row r="352" ht="13.7" customHeight="1" x14ac:dyDescent="0.2"/>
    <row r="353" ht="13.7" customHeight="1" x14ac:dyDescent="0.2"/>
    <row r="354" ht="13.7" customHeight="1" x14ac:dyDescent="0.2"/>
    <row r="355" ht="13.7" customHeight="1" x14ac:dyDescent="0.2"/>
    <row r="356" ht="13.7" customHeight="1" x14ac:dyDescent="0.2"/>
    <row r="357" ht="13.7" customHeight="1" x14ac:dyDescent="0.2"/>
    <row r="358" ht="13.7" customHeight="1" x14ac:dyDescent="0.2"/>
    <row r="359" ht="13.7" customHeight="1" x14ac:dyDescent="0.2"/>
    <row r="360" ht="13.7" customHeight="1" x14ac:dyDescent="0.2"/>
    <row r="361" ht="13.7" customHeight="1" x14ac:dyDescent="0.2"/>
    <row r="362" ht="13.7" customHeight="1" x14ac:dyDescent="0.2"/>
    <row r="363" ht="13.7" customHeight="1" x14ac:dyDescent="0.2"/>
    <row r="364" ht="13.7" customHeight="1" x14ac:dyDescent="0.2"/>
    <row r="365" ht="13.7" customHeight="1" x14ac:dyDescent="0.2"/>
    <row r="366" ht="13.7" customHeight="1" x14ac:dyDescent="0.2"/>
    <row r="367" ht="13.7" customHeight="1" x14ac:dyDescent="0.2"/>
    <row r="368" ht="13.7" customHeight="1" x14ac:dyDescent="0.2"/>
    <row r="369" ht="13.7" customHeight="1" x14ac:dyDescent="0.2"/>
    <row r="370" ht="13.7" customHeight="1" x14ac:dyDescent="0.2"/>
    <row r="371" ht="13.7" customHeight="1" x14ac:dyDescent="0.2"/>
    <row r="372" ht="13.7" customHeight="1" x14ac:dyDescent="0.2"/>
    <row r="373" ht="13.7" customHeight="1" x14ac:dyDescent="0.2"/>
    <row r="374" ht="13.7" customHeight="1" x14ac:dyDescent="0.2"/>
    <row r="375" ht="13.7" customHeight="1" x14ac:dyDescent="0.2"/>
    <row r="376" ht="13.7" customHeight="1" x14ac:dyDescent="0.2"/>
    <row r="377" ht="13.7" customHeight="1" x14ac:dyDescent="0.2"/>
    <row r="378" ht="13.7" customHeight="1" x14ac:dyDescent="0.2"/>
    <row r="379" ht="13.7" customHeight="1" x14ac:dyDescent="0.2"/>
    <row r="380" ht="13.7" customHeight="1" x14ac:dyDescent="0.2"/>
    <row r="381" ht="13.7" customHeight="1" x14ac:dyDescent="0.2"/>
    <row r="382" ht="13.7" customHeight="1" x14ac:dyDescent="0.2"/>
    <row r="383" ht="13.7" customHeight="1" x14ac:dyDescent="0.2"/>
    <row r="384" ht="13.7" customHeight="1" x14ac:dyDescent="0.2"/>
    <row r="385" ht="13.7" customHeight="1" x14ac:dyDescent="0.2"/>
    <row r="386" ht="13.7" customHeight="1" x14ac:dyDescent="0.2"/>
    <row r="387" ht="13.7" customHeight="1" x14ac:dyDescent="0.2"/>
    <row r="388" ht="13.7" customHeight="1" x14ac:dyDescent="0.2"/>
    <row r="389" ht="13.7" customHeight="1" x14ac:dyDescent="0.2"/>
    <row r="390" ht="13.7" customHeight="1" x14ac:dyDescent="0.2"/>
    <row r="391" ht="13.7" customHeight="1" x14ac:dyDescent="0.2"/>
    <row r="392" ht="13.7" customHeight="1" x14ac:dyDescent="0.2"/>
    <row r="393" ht="13.7" customHeight="1" x14ac:dyDescent="0.2"/>
    <row r="394" ht="13.7" customHeight="1" x14ac:dyDescent="0.2"/>
    <row r="395" ht="13.7" customHeight="1" x14ac:dyDescent="0.2"/>
    <row r="396" ht="13.7" customHeight="1" x14ac:dyDescent="0.2"/>
    <row r="397" ht="13.7" customHeight="1" x14ac:dyDescent="0.2"/>
    <row r="398" ht="13.7" customHeight="1" x14ac:dyDescent="0.2"/>
    <row r="399" ht="13.7" customHeight="1" x14ac:dyDescent="0.2"/>
    <row r="400" ht="13.7" customHeight="1" x14ac:dyDescent="0.2"/>
    <row r="401" ht="13.7" customHeight="1" x14ac:dyDescent="0.2"/>
    <row r="402" ht="13.7" customHeight="1" x14ac:dyDescent="0.2"/>
    <row r="403" ht="13.7" customHeight="1" x14ac:dyDescent="0.2"/>
    <row r="404" ht="13.7" customHeight="1" x14ac:dyDescent="0.2"/>
    <row r="405" ht="13.7" customHeight="1" x14ac:dyDescent="0.2"/>
    <row r="406" ht="13.7" customHeight="1" x14ac:dyDescent="0.2"/>
    <row r="407" ht="13.7" customHeight="1" x14ac:dyDescent="0.2"/>
    <row r="408" ht="13.7" customHeight="1" x14ac:dyDescent="0.2"/>
    <row r="409" ht="13.7" customHeight="1" x14ac:dyDescent="0.2"/>
    <row r="410" ht="13.7" customHeight="1" x14ac:dyDescent="0.2"/>
    <row r="411" ht="13.7" customHeight="1" x14ac:dyDescent="0.2"/>
    <row r="412" ht="13.7" customHeight="1" x14ac:dyDescent="0.2"/>
    <row r="413" ht="13.7" customHeight="1" x14ac:dyDescent="0.2"/>
    <row r="414" ht="13.7" customHeight="1" x14ac:dyDescent="0.2"/>
    <row r="415" ht="13.7" customHeight="1" x14ac:dyDescent="0.2"/>
    <row r="416" ht="13.7" customHeight="1" x14ac:dyDescent="0.2"/>
    <row r="417" ht="13.7" customHeight="1" x14ac:dyDescent="0.2"/>
    <row r="418" ht="13.7" customHeight="1" x14ac:dyDescent="0.2"/>
    <row r="419" ht="13.7" customHeight="1" x14ac:dyDescent="0.2"/>
    <row r="420" ht="13.7" customHeight="1" x14ac:dyDescent="0.2"/>
  </sheetData>
  <sheetProtection formatRows="0" selectLockedCells="1" autoFilter="0"/>
  <autoFilter ref="A10:A248" xr:uid="{00000000-0001-0000-0000-000000000000}">
    <sortState xmlns:xlrd2="http://schemas.microsoft.com/office/spreadsheetml/2017/richdata2" ref="A13:A248">
      <sortCondition ref="A10:A248"/>
    </sortState>
  </autoFilter>
  <dataConsolidate/>
  <customSheetViews>
    <customSheetView guid="{A53C124C-A2CF-47D7-A26D-FAFDBE79D076}" scale="90" showPageBreaks="1" zeroValues="0" printArea="1" showAutoFilter="1" hiddenRows="1" hiddenColumns="1" topLeftCell="A4">
      <selection activeCell="D7" sqref="D7"/>
      <pageMargins left="0.74803149606299213" right="0.74803149606299213" top="0.98425196850393704" bottom="0.98425196850393704" header="0.51181102362204722" footer="0.51181102362204722"/>
      <pageSetup paperSize="9" scale="80" fitToHeight="0" orientation="portrait" r:id="rId1"/>
      <headerFooter alignWithMargins="0">
        <oddHeader>&amp;LBOFAS&amp;CT3220_Formulier: Kostenraming sanering in BSP&amp;Rp. &amp;P/&amp;N</oddHeader>
        <oddFooter>&amp;L&amp;7Standard Version: 19/05/2020
&amp;R&amp;8Afdrukdatum: &amp;D</oddFooter>
      </headerFooter>
      <autoFilter ref="M14:M239" xr:uid="{C5ADEDA7-889B-4617-8F8C-16D3BF366E7C}"/>
    </customSheetView>
    <customSheetView guid="{A7EBAB37-F622-421F-A899-005F769C239C}" scale="90" showPageBreaks="1" zeroValues="0" printArea="1" showAutoFilter="1" hiddenRows="1" hiddenColumns="1" topLeftCell="A3">
      <pane xSplit="4" ySplit="10" topLeftCell="F14" activePane="bottomRight" state="frozen"/>
      <selection pane="bottomRight" activeCell="K20" sqref="K20"/>
      <pageMargins left="0.74803149606299213" right="0.74803149606299213" top="0.98425196850393704" bottom="0.98425196850393704" header="0.51181102362204722" footer="0.51181102362204722"/>
      <pageSetup paperSize="9" scale="80" fitToHeight="0" orientation="portrait" r:id="rId2"/>
      <headerFooter alignWithMargins="0">
        <oddHeader>&amp;LBOFAS&amp;CT3220_Formulier: Kostenraming sanering in BSP&amp;Rp. &amp;P/&amp;N</oddHeader>
        <oddFooter>&amp;L&amp;7Standaard versie dd: 19/05/2020&amp;R&amp;8Afdrukdatum: &amp;D</oddFooter>
      </headerFooter>
      <autoFilter ref="M14:M239" xr:uid="{0272B1B7-9591-4C84-AA26-8B3271B4FCB4}"/>
    </customSheetView>
  </customSheetViews>
  <mergeCells count="78">
    <mergeCell ref="D93:H93"/>
    <mergeCell ref="D109:H109"/>
    <mergeCell ref="D152:H152"/>
    <mergeCell ref="D157:H157"/>
    <mergeCell ref="D174:H174"/>
    <mergeCell ref="D164:H164"/>
    <mergeCell ref="D170:H170"/>
    <mergeCell ref="D143:H143"/>
    <mergeCell ref="D147:H147"/>
    <mergeCell ref="D120:H120"/>
    <mergeCell ref="D125:H125"/>
    <mergeCell ref="D130:H130"/>
    <mergeCell ref="D133:H133"/>
    <mergeCell ref="D137:H137"/>
    <mergeCell ref="D187:H187"/>
    <mergeCell ref="D214:H214"/>
    <mergeCell ref="D173:H173"/>
    <mergeCell ref="D186:H186"/>
    <mergeCell ref="D180:H180"/>
    <mergeCell ref="D190:H190"/>
    <mergeCell ref="D196:H196"/>
    <mergeCell ref="D202:H202"/>
    <mergeCell ref="D208:H208"/>
    <mergeCell ref="D188:H188"/>
    <mergeCell ref="C249:H249"/>
    <mergeCell ref="B1:B249"/>
    <mergeCell ref="I1:I249"/>
    <mergeCell ref="D10:H10"/>
    <mergeCell ref="D20:H20"/>
    <mergeCell ref="D41:H41"/>
    <mergeCell ref="D169:H169"/>
    <mergeCell ref="D21:H21"/>
    <mergeCell ref="D27:H27"/>
    <mergeCell ref="D30:H30"/>
    <mergeCell ref="D34:H34"/>
    <mergeCell ref="D42:H42"/>
    <mergeCell ref="D51:H51"/>
    <mergeCell ref="D59:H59"/>
    <mergeCell ref="D63:H63"/>
    <mergeCell ref="D70:H70"/>
    <mergeCell ref="C4:H4"/>
    <mergeCell ref="C2:H2"/>
    <mergeCell ref="C1:H1"/>
    <mergeCell ref="C3:H3"/>
    <mergeCell ref="C5:H5"/>
    <mergeCell ref="C7:H7"/>
    <mergeCell ref="C6:D6"/>
    <mergeCell ref="E6:H6"/>
    <mergeCell ref="C9:H9"/>
    <mergeCell ref="D89:H89"/>
    <mergeCell ref="C19:H19"/>
    <mergeCell ref="C40:H40"/>
    <mergeCell ref="D22:H22"/>
    <mergeCell ref="D24:H24"/>
    <mergeCell ref="D92:H92"/>
    <mergeCell ref="D242:H242"/>
    <mergeCell ref="D71:H71"/>
    <mergeCell ref="D74:H74"/>
    <mergeCell ref="D77:H77"/>
    <mergeCell ref="D80:H80"/>
    <mergeCell ref="D83:H83"/>
    <mergeCell ref="D86:H86"/>
    <mergeCell ref="D94:H94"/>
    <mergeCell ref="D99:H99"/>
    <mergeCell ref="D104:H104"/>
    <mergeCell ref="D110:H110"/>
    <mergeCell ref="D115:H115"/>
    <mergeCell ref="D127:H127"/>
    <mergeCell ref="D151:H151"/>
    <mergeCell ref="D161:H161"/>
    <mergeCell ref="C247:G247"/>
    <mergeCell ref="C248:G248"/>
    <mergeCell ref="D215:H215"/>
    <mergeCell ref="D217:H217"/>
    <mergeCell ref="D223:H223"/>
    <mergeCell ref="D229:H229"/>
    <mergeCell ref="C246:H246"/>
    <mergeCell ref="D235:H235"/>
  </mergeCells>
  <phoneticPr fontId="1" type="noConversion"/>
  <pageMargins left="0.74803149606299213" right="0.74803149606299213" top="0.98425196850393704" bottom="0.98425196850393704" header="0.51181102362204722" footer="0.51181102362204722"/>
  <pageSetup paperSize="9" scale="74" fitToHeight="0" orientation="portrait" r:id="rId3"/>
  <headerFooter alignWithMargins="0">
    <oddHeader>&amp;C&amp;"Trebuchet MS,Standaard"&amp;F</oddHeader>
    <oddFooter>&amp;L&amp;"Trebuchet MS,Standaard"Date d'impression:&amp;D&amp;R&amp;"Trebuchet MS,Standaard"p.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Métré</vt:lpstr>
      <vt:lpstr>Métré!Print_Area</vt:lpstr>
    </vt:vector>
  </TitlesOfParts>
  <Company>Bofas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T3220_FOR_Kostenraming sanering in BSP</dc:title>
  <dc:subject>Formulier</dc:subject>
  <dc:creator>BOFAS</dc:creator>
  <dc:description>Datum opmaak: 23/01/2007 Datum aanpassing 1 (nulsituatie standaarddocumenten EBSD): 13/08/2008: v2 dd 23/08/2010 volledige herziening</dc:description>
  <cp:lastModifiedBy>Capella, Coralie</cp:lastModifiedBy>
  <cp:lastPrinted>2022-08-11T19:18:53Z</cp:lastPrinted>
  <dcterms:created xsi:type="dcterms:W3CDTF">2004-08-30T10:01:47Z</dcterms:created>
  <dcterms:modified xsi:type="dcterms:W3CDTF">2022-09-30T14:58:53Z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f08ec5-d6d9-4227-8387-ccbfcb3632c4_Enabled">
    <vt:lpwstr>true</vt:lpwstr>
  </property>
  <property fmtid="{D5CDD505-2E9C-101B-9397-08002B2CF9AE}" pid="3" name="MSIP_Label_43f08ec5-d6d9-4227-8387-ccbfcb3632c4_SetDate">
    <vt:lpwstr>2022-02-28T06:36:43Z</vt:lpwstr>
  </property>
  <property fmtid="{D5CDD505-2E9C-101B-9397-08002B2CF9AE}" pid="4" name="MSIP_Label_43f08ec5-d6d9-4227-8387-ccbfcb3632c4_Method">
    <vt:lpwstr>Standard</vt:lpwstr>
  </property>
  <property fmtid="{D5CDD505-2E9C-101B-9397-08002B2CF9AE}" pid="5" name="MSIP_Label_43f08ec5-d6d9-4227-8387-ccbfcb3632c4_Name">
    <vt:lpwstr>Sweco Restricted</vt:lpwstr>
  </property>
  <property fmtid="{D5CDD505-2E9C-101B-9397-08002B2CF9AE}" pid="6" name="MSIP_Label_43f08ec5-d6d9-4227-8387-ccbfcb3632c4_SiteId">
    <vt:lpwstr>b7872ef0-9a00-4c18-8a4a-c7d25c778a9e</vt:lpwstr>
  </property>
  <property fmtid="{D5CDD505-2E9C-101B-9397-08002B2CF9AE}" pid="7" name="MSIP_Label_43f08ec5-d6d9-4227-8387-ccbfcb3632c4_ActionId">
    <vt:lpwstr>5081e837-26bc-4e7b-af3b-200f60f87df6</vt:lpwstr>
  </property>
  <property fmtid="{D5CDD505-2E9C-101B-9397-08002B2CF9AE}" pid="8" name="MSIP_Label_43f08ec5-d6d9-4227-8387-ccbfcb3632c4_ContentBits">
    <vt:lpwstr>0</vt:lpwstr>
  </property>
</Properties>
</file>