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LIENARD Florian\Documents\Étude sur la dégradation des sacs en plastique biosourcé\Sacs plastiques biosourcés\Rapport de résultats\"/>
    </mc:Choice>
  </mc:AlternateContent>
  <xr:revisionPtr revIDLastSave="0" documentId="13_ncr:1_{2C312B70-61D4-4EB2-930F-13C242EE5C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ivi température" sheetId="2" r:id="rId1"/>
    <sheet name="Courbes de température" sheetId="5" r:id="rId2"/>
    <sheet name="Suivi" sheetId="1" r:id="rId3"/>
    <sheet name="Caractérisation" sheetId="6" r:id="rId4"/>
    <sheet name="Quantification MP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3" i="1" l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I128" i="1" s="1"/>
  <c r="G127" i="1"/>
  <c r="H127" i="1" s="1"/>
  <c r="G126" i="1"/>
  <c r="H126" i="1" s="1"/>
  <c r="G125" i="1"/>
  <c r="H125" i="1" s="1"/>
  <c r="I125" i="1" s="1"/>
  <c r="G124" i="1"/>
  <c r="H124" i="1" s="1"/>
  <c r="G123" i="1"/>
  <c r="H123" i="1" s="1"/>
  <c r="G122" i="1"/>
  <c r="H122" i="1" s="1"/>
  <c r="I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I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I104" i="1" s="1"/>
  <c r="G103" i="1"/>
  <c r="H103" i="1" s="1"/>
  <c r="G102" i="1"/>
  <c r="H102" i="1" s="1"/>
  <c r="G101" i="1"/>
  <c r="H101" i="1" s="1"/>
  <c r="I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89" i="1"/>
  <c r="H89" i="1" s="1"/>
  <c r="G88" i="1"/>
  <c r="H88" i="1" s="1"/>
  <c r="G87" i="1"/>
  <c r="H87" i="1" s="1"/>
  <c r="I87" i="1" s="1"/>
  <c r="G86" i="1"/>
  <c r="H86" i="1" s="1"/>
  <c r="G85" i="1"/>
  <c r="H85" i="1" s="1"/>
  <c r="G84" i="1"/>
  <c r="H84" i="1" s="1"/>
  <c r="I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I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I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I51" i="1" s="1"/>
  <c r="H202" i="7"/>
  <c r="G202" i="7"/>
  <c r="F202" i="7"/>
  <c r="H198" i="7"/>
  <c r="G198" i="7"/>
  <c r="F198" i="7"/>
  <c r="H53" i="7"/>
  <c r="F53" i="7"/>
  <c r="G53" i="7"/>
  <c r="H49" i="7"/>
  <c r="G49" i="7"/>
  <c r="F49" i="7"/>
  <c r="H122" i="7"/>
  <c r="I54" i="1" l="1"/>
  <c r="I66" i="1"/>
  <c r="I78" i="1"/>
  <c r="I95" i="1"/>
  <c r="I107" i="1"/>
  <c r="I75" i="1"/>
  <c r="I69" i="1"/>
  <c r="I116" i="1"/>
  <c r="I60" i="1"/>
  <c r="I81" i="1"/>
  <c r="I98" i="1"/>
  <c r="I119" i="1"/>
  <c r="I131" i="1"/>
  <c r="I110" i="1"/>
  <c r="I72" i="1"/>
  <c r="L235" i="7"/>
  <c r="H235" i="7"/>
  <c r="G235" i="7"/>
  <c r="F235" i="7"/>
  <c r="L230" i="7"/>
  <c r="F230" i="7"/>
  <c r="G230" i="7"/>
  <c r="H230" i="7"/>
  <c r="L225" i="7"/>
  <c r="G225" i="7"/>
  <c r="F225" i="7"/>
  <c r="L206" i="7"/>
  <c r="H206" i="7"/>
  <c r="G206" i="7"/>
  <c r="F206" i="7"/>
  <c r="L194" i="7"/>
  <c r="L202" i="7"/>
  <c r="L198" i="7"/>
  <c r="H194" i="7"/>
  <c r="G194" i="7"/>
  <c r="F194" i="7"/>
  <c r="H188" i="7"/>
  <c r="G188" i="7"/>
  <c r="F188" i="7"/>
  <c r="L53" i="7"/>
  <c r="L49" i="7"/>
  <c r="H45" i="7"/>
  <c r="G45" i="7"/>
  <c r="F45" i="7"/>
  <c r="L188" i="7"/>
  <c r="H166" i="7"/>
  <c r="G166" i="7"/>
  <c r="F166" i="7"/>
  <c r="L166" i="7"/>
  <c r="H145" i="7"/>
  <c r="G145" i="7"/>
  <c r="F145" i="7"/>
  <c r="L145" i="7"/>
  <c r="G122" i="7"/>
  <c r="F122" i="7"/>
  <c r="L122" i="7"/>
  <c r="H87" i="7"/>
  <c r="G87" i="7"/>
  <c r="F87" i="7"/>
  <c r="L87" i="7"/>
  <c r="L45" i="7"/>
  <c r="L31" i="7"/>
  <c r="H31" i="7"/>
  <c r="G31" i="7"/>
  <c r="F31" i="7"/>
  <c r="L16" i="7"/>
  <c r="L12" i="7"/>
  <c r="H16" i="7"/>
  <c r="F16" i="7"/>
  <c r="G16" i="7"/>
  <c r="H12" i="7"/>
  <c r="G12" i="7"/>
  <c r="F12" i="7"/>
  <c r="H8" i="7"/>
  <c r="F8" i="7"/>
  <c r="G8" i="7"/>
  <c r="L8" i="7"/>
  <c r="F45" i="6"/>
  <c r="G45" i="6"/>
  <c r="H45" i="6"/>
  <c r="I45" i="6"/>
  <c r="J45" i="6"/>
  <c r="K45" i="6"/>
  <c r="L45" i="6"/>
  <c r="M45" i="6"/>
  <c r="N45" i="6"/>
  <c r="O45" i="6"/>
  <c r="P45" i="6"/>
  <c r="Q45" i="6"/>
  <c r="E45" i="6"/>
  <c r="N87" i="7" l="1"/>
  <c r="N225" i="7"/>
  <c r="N188" i="7"/>
  <c r="N192" i="7"/>
  <c r="N196" i="7"/>
  <c r="N12" i="7"/>
  <c r="N16" i="7"/>
  <c r="N8" i="7"/>
  <c r="AK229" i="5"/>
  <c r="AJ229" i="5"/>
  <c r="AK228" i="5"/>
  <c r="AJ228" i="5"/>
  <c r="AK227" i="5"/>
  <c r="AJ227" i="5"/>
  <c r="AK226" i="5"/>
  <c r="AJ226" i="5"/>
  <c r="AK225" i="5"/>
  <c r="AJ225" i="5"/>
  <c r="AK224" i="5"/>
  <c r="AJ224" i="5"/>
  <c r="AK223" i="5"/>
  <c r="AJ223" i="5"/>
  <c r="AK222" i="5"/>
  <c r="AJ222" i="5"/>
  <c r="AK221" i="5"/>
  <c r="AJ221" i="5"/>
  <c r="AK220" i="5"/>
  <c r="AJ220" i="5"/>
  <c r="AK219" i="5"/>
  <c r="AJ219" i="5"/>
  <c r="AK218" i="5"/>
  <c r="AJ218" i="5"/>
  <c r="AK217" i="5"/>
  <c r="AJ217" i="5"/>
  <c r="AK216" i="5"/>
  <c r="AJ216" i="5"/>
  <c r="AK215" i="5"/>
  <c r="AJ215" i="5"/>
  <c r="AK214" i="5"/>
  <c r="AJ214" i="5"/>
  <c r="AK213" i="5"/>
  <c r="AJ213" i="5"/>
  <c r="AK212" i="5"/>
  <c r="AJ212" i="5"/>
  <c r="AK211" i="5"/>
  <c r="AJ211" i="5"/>
  <c r="AK210" i="5"/>
  <c r="AJ210" i="5"/>
  <c r="AK209" i="5"/>
  <c r="AJ209" i="5"/>
  <c r="AK208" i="5"/>
  <c r="AJ208" i="5"/>
  <c r="AK207" i="5"/>
  <c r="AJ207" i="5"/>
  <c r="AK206" i="5"/>
  <c r="AJ206" i="5"/>
  <c r="AK205" i="5"/>
  <c r="AJ205" i="5"/>
  <c r="AK204" i="5"/>
  <c r="AJ204" i="5"/>
  <c r="AK203" i="5"/>
  <c r="AJ203" i="5"/>
  <c r="AK202" i="5"/>
  <c r="AJ202" i="5"/>
  <c r="AK201" i="5"/>
  <c r="AJ201" i="5"/>
  <c r="AK200" i="5"/>
  <c r="AJ200" i="5"/>
  <c r="AK199" i="5"/>
  <c r="AJ199" i="5"/>
  <c r="AK198" i="5"/>
  <c r="AJ198" i="5"/>
  <c r="AK197" i="5"/>
  <c r="AJ197" i="5"/>
  <c r="AK196" i="5"/>
  <c r="AJ196" i="5"/>
  <c r="AK195" i="5"/>
  <c r="AJ195" i="5"/>
  <c r="AK194" i="5"/>
  <c r="AJ194" i="5"/>
  <c r="AK193" i="5"/>
  <c r="AJ193" i="5"/>
  <c r="AK192" i="5"/>
  <c r="AJ192" i="5"/>
  <c r="AK191" i="5"/>
  <c r="AJ191" i="5"/>
  <c r="AK190" i="5"/>
  <c r="AJ190" i="5"/>
  <c r="AK189" i="5"/>
  <c r="AJ189" i="5"/>
  <c r="AK188" i="5"/>
  <c r="AJ188" i="5"/>
  <c r="AK187" i="5"/>
  <c r="AJ187" i="5"/>
  <c r="AK186" i="5"/>
  <c r="AJ186" i="5"/>
  <c r="AK185" i="5"/>
  <c r="AJ185" i="5"/>
  <c r="AK184" i="5"/>
  <c r="AJ184" i="5"/>
  <c r="AK183" i="5"/>
  <c r="AJ183" i="5"/>
  <c r="AK182" i="5"/>
  <c r="AJ182" i="5"/>
  <c r="AK181" i="5"/>
  <c r="AJ181" i="5"/>
  <c r="AK180" i="5"/>
  <c r="AJ180" i="5"/>
  <c r="AK179" i="5"/>
  <c r="AJ179" i="5"/>
  <c r="AK178" i="5"/>
  <c r="AJ178" i="5"/>
  <c r="AK172" i="5"/>
  <c r="AJ172" i="5"/>
  <c r="AK171" i="5"/>
  <c r="AJ171" i="5"/>
  <c r="AK170" i="5"/>
  <c r="AJ170" i="5"/>
  <c r="AK169" i="5"/>
  <c r="AJ169" i="5"/>
  <c r="AK168" i="5"/>
  <c r="AJ168" i="5"/>
  <c r="AK167" i="5"/>
  <c r="AJ167" i="5"/>
  <c r="AK166" i="5"/>
  <c r="AJ166" i="5"/>
  <c r="AK165" i="5"/>
  <c r="AJ165" i="5"/>
  <c r="AK164" i="5"/>
  <c r="AJ164" i="5"/>
  <c r="AK163" i="5"/>
  <c r="AJ163" i="5"/>
  <c r="AK162" i="5"/>
  <c r="AJ162" i="5"/>
  <c r="AK161" i="5"/>
  <c r="AJ161" i="5"/>
  <c r="AK160" i="5"/>
  <c r="AJ160" i="5"/>
  <c r="AK159" i="5"/>
  <c r="AJ159" i="5"/>
  <c r="AK158" i="5"/>
  <c r="AJ158" i="5"/>
  <c r="AK157" i="5"/>
  <c r="AJ157" i="5"/>
  <c r="AK156" i="5"/>
  <c r="AJ156" i="5"/>
  <c r="AK155" i="5"/>
  <c r="AJ155" i="5"/>
  <c r="AK153" i="5"/>
  <c r="AK154" i="5" s="1"/>
  <c r="AJ153" i="5"/>
  <c r="AJ154" i="5" s="1"/>
  <c r="AK152" i="5"/>
  <c r="AJ152" i="5"/>
  <c r="AK151" i="5"/>
  <c r="AJ151" i="5"/>
  <c r="AK150" i="5"/>
  <c r="AJ150" i="5"/>
  <c r="AK149" i="5"/>
  <c r="AJ149" i="5"/>
  <c r="AK148" i="5"/>
  <c r="AJ148" i="5"/>
  <c r="AK147" i="5"/>
  <c r="AJ147" i="5"/>
  <c r="AK146" i="5"/>
  <c r="AJ146" i="5"/>
  <c r="AK145" i="5"/>
  <c r="AJ145" i="5"/>
  <c r="AK144" i="5"/>
  <c r="AJ144" i="5"/>
  <c r="AK143" i="5"/>
  <c r="AJ143" i="5"/>
  <c r="AK142" i="5"/>
  <c r="AJ142" i="5"/>
  <c r="AK141" i="5"/>
  <c r="AJ141" i="5"/>
  <c r="AK140" i="5"/>
  <c r="AJ140" i="5"/>
  <c r="AK139" i="5"/>
  <c r="AJ139" i="5"/>
  <c r="AK138" i="5"/>
  <c r="AJ138" i="5"/>
  <c r="AK137" i="5"/>
  <c r="AJ137" i="5"/>
  <c r="AK136" i="5"/>
  <c r="AJ136" i="5"/>
  <c r="AK135" i="5"/>
  <c r="AJ135" i="5"/>
  <c r="AK134" i="5"/>
  <c r="AJ134" i="5"/>
  <c r="AK133" i="5"/>
  <c r="AJ133" i="5"/>
  <c r="AK132" i="5"/>
  <c r="AJ132" i="5"/>
  <c r="AK131" i="5"/>
  <c r="AJ131" i="5"/>
  <c r="AK130" i="5"/>
  <c r="AJ130" i="5"/>
  <c r="AK129" i="5"/>
  <c r="AJ129" i="5"/>
  <c r="AK128" i="5"/>
  <c r="AJ128" i="5"/>
  <c r="AK127" i="5"/>
  <c r="AJ127" i="5"/>
  <c r="AK126" i="5"/>
  <c r="AJ126" i="5"/>
  <c r="AK125" i="5"/>
  <c r="AJ125" i="5"/>
  <c r="AK124" i="5"/>
  <c r="AJ124" i="5"/>
  <c r="AK123" i="5"/>
  <c r="AJ123" i="5"/>
  <c r="AK122" i="5"/>
  <c r="AJ122" i="5"/>
  <c r="AK121" i="5"/>
  <c r="AJ121" i="5"/>
  <c r="AM65" i="5"/>
  <c r="AM66" i="5"/>
  <c r="AM67" i="5"/>
  <c r="AM68" i="5"/>
  <c r="AM69" i="5"/>
  <c r="AM70" i="5"/>
  <c r="AM71" i="5"/>
  <c r="AM72" i="5"/>
  <c r="AM73" i="5"/>
  <c r="AM74" i="5"/>
  <c r="AM75" i="5"/>
  <c r="AM76" i="5"/>
  <c r="AM77" i="5"/>
  <c r="AM78" i="5"/>
  <c r="AM79" i="5"/>
  <c r="AM80" i="5"/>
  <c r="AM81" i="5"/>
  <c r="AM82" i="5"/>
  <c r="AM83" i="5"/>
  <c r="AM84" i="5"/>
  <c r="AM85" i="5"/>
  <c r="AM86" i="5"/>
  <c r="AM87" i="5"/>
  <c r="AM88" i="5"/>
  <c r="AM89" i="5"/>
  <c r="AM90" i="5"/>
  <c r="AM91" i="5"/>
  <c r="AM92" i="5"/>
  <c r="AM93" i="5"/>
  <c r="AM94" i="5"/>
  <c r="AM95" i="5"/>
  <c r="AM96" i="5"/>
  <c r="AM97" i="5"/>
  <c r="AM98" i="5"/>
  <c r="AM99" i="5"/>
  <c r="AM100" i="5"/>
  <c r="AM101" i="5"/>
  <c r="AM102" i="5"/>
  <c r="AM103" i="5"/>
  <c r="AM104" i="5"/>
  <c r="AM105" i="5"/>
  <c r="AM106" i="5"/>
  <c r="AM107" i="5"/>
  <c r="AM108" i="5"/>
  <c r="AM109" i="5"/>
  <c r="AM110" i="5"/>
  <c r="AM111" i="5"/>
  <c r="AM112" i="5"/>
  <c r="AM113" i="5"/>
  <c r="AM114" i="5"/>
  <c r="AM115" i="5"/>
  <c r="AM64" i="5"/>
  <c r="AL65" i="5"/>
  <c r="AL66" i="5"/>
  <c r="AL67" i="5"/>
  <c r="AL68" i="5"/>
  <c r="AL69" i="5"/>
  <c r="AL70" i="5"/>
  <c r="AL71" i="5"/>
  <c r="AL72" i="5"/>
  <c r="AL73" i="5"/>
  <c r="AL74" i="5"/>
  <c r="AL75" i="5"/>
  <c r="AL76" i="5"/>
  <c r="AL77" i="5"/>
  <c r="AL78" i="5"/>
  <c r="AL79" i="5"/>
  <c r="AL80" i="5"/>
  <c r="AL81" i="5"/>
  <c r="AL82" i="5"/>
  <c r="AL83" i="5"/>
  <c r="AL84" i="5"/>
  <c r="AL85" i="5"/>
  <c r="AL86" i="5"/>
  <c r="AL87" i="5"/>
  <c r="AL88" i="5"/>
  <c r="AL89" i="5"/>
  <c r="AL90" i="5"/>
  <c r="AL91" i="5"/>
  <c r="AL92" i="5"/>
  <c r="AL93" i="5"/>
  <c r="AL94" i="5"/>
  <c r="AL95" i="5"/>
  <c r="AL96" i="5"/>
  <c r="AL97" i="5"/>
  <c r="AL98" i="5"/>
  <c r="AL99" i="5"/>
  <c r="AL100" i="5"/>
  <c r="AL101" i="5"/>
  <c r="AL102" i="5"/>
  <c r="AL103" i="5"/>
  <c r="AL104" i="5"/>
  <c r="AL105" i="5"/>
  <c r="AL106" i="5"/>
  <c r="AL107" i="5"/>
  <c r="AL108" i="5"/>
  <c r="AL109" i="5"/>
  <c r="AL110" i="5"/>
  <c r="AL111" i="5"/>
  <c r="AL112" i="5"/>
  <c r="AL113" i="5"/>
  <c r="AL114" i="5"/>
  <c r="AL115" i="5"/>
  <c r="AL64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2" i="5"/>
  <c r="AK43" i="5"/>
  <c r="AK44" i="5"/>
  <c r="AK45" i="5"/>
  <c r="AK46" i="5"/>
  <c r="AK47" i="5"/>
  <c r="AK48" i="5"/>
  <c r="AK49" i="5"/>
  <c r="AK50" i="5"/>
  <c r="AK51" i="5"/>
  <c r="AK52" i="5"/>
  <c r="AK53" i="5"/>
  <c r="AK54" i="5"/>
  <c r="AK55" i="5"/>
  <c r="AK56" i="5"/>
  <c r="AK57" i="5"/>
  <c r="AK58" i="5"/>
  <c r="AK7" i="5"/>
  <c r="AJ8" i="5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2" i="5"/>
  <c r="AJ43" i="5"/>
  <c r="AJ44" i="5"/>
  <c r="AJ45" i="5"/>
  <c r="AJ46" i="5"/>
  <c r="AJ47" i="5"/>
  <c r="AJ48" i="5"/>
  <c r="AJ49" i="5"/>
  <c r="AJ50" i="5"/>
  <c r="AJ51" i="5"/>
  <c r="AJ52" i="5"/>
  <c r="AJ53" i="5"/>
  <c r="AJ54" i="5"/>
  <c r="AJ55" i="5"/>
  <c r="AJ56" i="5"/>
  <c r="AJ57" i="5"/>
  <c r="AJ58" i="5"/>
  <c r="AJ7" i="5"/>
  <c r="G40" i="1" l="1"/>
  <c r="H40" i="1" s="1"/>
  <c r="G41" i="1"/>
  <c r="H41" i="1" s="1"/>
  <c r="G42" i="1"/>
  <c r="H42" i="1" s="1"/>
  <c r="I40" i="1" l="1"/>
  <c r="G12" i="1"/>
  <c r="H12" i="1" s="1"/>
  <c r="G15" i="1"/>
  <c r="H15" i="1" s="1"/>
  <c r="G18" i="1"/>
  <c r="H18" i="1" s="1"/>
  <c r="G21" i="1"/>
  <c r="H21" i="1" s="1"/>
  <c r="G24" i="1"/>
  <c r="H24" i="1" s="1"/>
  <c r="G27" i="1"/>
  <c r="H27" i="1" s="1"/>
  <c r="G30" i="1"/>
  <c r="H30" i="1" s="1"/>
  <c r="G33" i="1"/>
  <c r="H33" i="1" s="1"/>
  <c r="G36" i="1"/>
  <c r="H36" i="1" s="1"/>
  <c r="G39" i="1"/>
  <c r="H39" i="1" s="1"/>
  <c r="G45" i="1"/>
  <c r="H45" i="1" s="1"/>
  <c r="G9" i="1"/>
  <c r="H9" i="1" s="1"/>
  <c r="G11" i="1"/>
  <c r="H11" i="1" s="1"/>
  <c r="G14" i="1"/>
  <c r="H14" i="1" s="1"/>
  <c r="G17" i="1"/>
  <c r="H17" i="1" s="1"/>
  <c r="G20" i="1"/>
  <c r="H20" i="1" s="1"/>
  <c r="G23" i="1"/>
  <c r="H23" i="1" s="1"/>
  <c r="G26" i="1"/>
  <c r="H26" i="1" s="1"/>
  <c r="G29" i="1"/>
  <c r="H29" i="1" s="1"/>
  <c r="G32" i="1"/>
  <c r="H32" i="1" s="1"/>
  <c r="G35" i="1"/>
  <c r="H35" i="1" s="1"/>
  <c r="G38" i="1"/>
  <c r="H38" i="1" s="1"/>
  <c r="G44" i="1"/>
  <c r="H44" i="1" s="1"/>
  <c r="G8" i="1"/>
  <c r="H8" i="1" s="1"/>
  <c r="G10" i="1"/>
  <c r="H10" i="1" s="1"/>
  <c r="I10" i="1" s="1"/>
  <c r="G13" i="1"/>
  <c r="H13" i="1" s="1"/>
  <c r="G16" i="1"/>
  <c r="H16" i="1" s="1"/>
  <c r="G19" i="1"/>
  <c r="H19" i="1" s="1"/>
  <c r="I19" i="1" s="1"/>
  <c r="G22" i="1"/>
  <c r="H22" i="1" s="1"/>
  <c r="I22" i="1" s="1"/>
  <c r="G25" i="1"/>
  <c r="H25" i="1" s="1"/>
  <c r="I25" i="1" s="1"/>
  <c r="G28" i="1"/>
  <c r="H28" i="1" s="1"/>
  <c r="I28" i="1" s="1"/>
  <c r="G31" i="1"/>
  <c r="H31" i="1" s="1"/>
  <c r="I31" i="1" s="1"/>
  <c r="G34" i="1"/>
  <c r="H34" i="1" s="1"/>
  <c r="I34" i="1" s="1"/>
  <c r="G37" i="1"/>
  <c r="H37" i="1" s="1"/>
  <c r="G43" i="1"/>
  <c r="H43" i="1" s="1"/>
  <c r="G7" i="1"/>
  <c r="H7" i="1" s="1"/>
  <c r="I7" i="1" s="1"/>
  <c r="I43" i="1" l="1"/>
  <c r="I37" i="1"/>
  <c r="I13" i="1"/>
  <c r="I16" i="1"/>
</calcChain>
</file>

<file path=xl/sharedStrings.xml><?xml version="1.0" encoding="utf-8"?>
<sst xmlns="http://schemas.openxmlformats.org/spreadsheetml/2006/main" count="2018" uniqueCount="243">
  <si>
    <t>Type de sac utilisé pour l'étude</t>
  </si>
  <si>
    <t>Témoin</t>
  </si>
  <si>
    <t>Description météo</t>
  </si>
  <si>
    <t>N° participant</t>
  </si>
  <si>
    <t>Informations générales</t>
  </si>
  <si>
    <t>Moyenne % humidité</t>
  </si>
  <si>
    <t>11bis</t>
  </si>
  <si>
    <t>Soleil</t>
  </si>
  <si>
    <t>Orageux</t>
  </si>
  <si>
    <t>Date</t>
  </si>
  <si>
    <t>Participant 1</t>
  </si>
  <si>
    <t>Participant 2</t>
  </si>
  <si>
    <t>Participant 3</t>
  </si>
  <si>
    <t>Participant 4</t>
  </si>
  <si>
    <t>Participant 5</t>
  </si>
  <si>
    <t>Participant 6</t>
  </si>
  <si>
    <t>Participant 7</t>
  </si>
  <si>
    <t>Participant 8</t>
  </si>
  <si>
    <t>Participant 9</t>
  </si>
  <si>
    <t>Participant 10</t>
  </si>
  <si>
    <t>Participant 11</t>
  </si>
  <si>
    <t>Participant 12</t>
  </si>
  <si>
    <t>Participant 11bis</t>
  </si>
  <si>
    <t>Données</t>
  </si>
  <si>
    <t>% Humidité</t>
  </si>
  <si>
    <t>a</t>
  </si>
  <si>
    <t>b</t>
  </si>
  <si>
    <t>c</t>
  </si>
  <si>
    <t>Réplicat</t>
  </si>
  <si>
    <t>/</t>
  </si>
  <si>
    <t xml:space="preserve"> Variable</t>
  </si>
  <si>
    <t>Variable</t>
  </si>
  <si>
    <t>Brumeux</t>
  </si>
  <si>
    <t>Nuageux</t>
  </si>
  <si>
    <t>Pluvieux</t>
  </si>
  <si>
    <t>Venteux</t>
  </si>
  <si>
    <t>Neigeux</t>
  </si>
  <si>
    <t>Sac A</t>
  </si>
  <si>
    <t>Sac B</t>
  </si>
  <si>
    <t>Sac C</t>
  </si>
  <si>
    <t>Compostage individuel - Courbes de température</t>
  </si>
  <si>
    <t>Moyenne Sac B</t>
  </si>
  <si>
    <t>Moyenne Sac A</t>
  </si>
  <si>
    <t>Moyenne Sac C</t>
  </si>
  <si>
    <t>Moyenne Témoin</t>
  </si>
  <si>
    <t>Paramètre</t>
  </si>
  <si>
    <t>Unités</t>
  </si>
  <si>
    <t>Certificat (délivré le 07/07/2022)</t>
  </si>
  <si>
    <t>NORMES</t>
  </si>
  <si>
    <t>Paramètres physiques</t>
  </si>
  <si>
    <t>pH  (à 20°C +/-2°C)</t>
  </si>
  <si>
    <t>6,5 ≤ pH ≤ 9,5</t>
  </si>
  <si>
    <t>Conductivité  (à 20°C +/-2°C)</t>
  </si>
  <si>
    <t>µS/cm</t>
  </si>
  <si>
    <t>Matière sèche</t>
  </si>
  <si>
    <t>% MB</t>
  </si>
  <si>
    <t>≥ 40%</t>
  </si>
  <si>
    <t>Granulométrie</t>
  </si>
  <si>
    <t>Granulométrie : Refus au tamis de 40 mm</t>
  </si>
  <si>
    <t>&lt;1</t>
  </si>
  <si>
    <t>&lt;0,1</t>
  </si>
  <si>
    <t>Pierres : refus au tamis de 5 mm</t>
  </si>
  <si>
    <t>≤ 2 %</t>
  </si>
  <si>
    <t>Impuretés (verre, plastique, métal) : Refus au tamis de 2 mm</t>
  </si>
  <si>
    <t>≤ 0,5 %</t>
  </si>
  <si>
    <t>Paramètres biologiques</t>
  </si>
  <si>
    <t>Pouvoir germinatif</t>
  </si>
  <si>
    <t>Absence de graines</t>
  </si>
  <si>
    <t>Maturité (degré d'auto-échauffement)</t>
  </si>
  <si>
    <t>°C</t>
  </si>
  <si>
    <t>&lt; 30°C</t>
  </si>
  <si>
    <t xml:space="preserve">&lt; 30°C </t>
  </si>
  <si>
    <t>Respirométrie</t>
  </si>
  <si>
    <t>mmol O2/kg MO/h</t>
  </si>
  <si>
    <t>&lt; 10 si le degré autoéchauf est [30°C - 50°C]</t>
  </si>
  <si>
    <t>Fertilité</t>
  </si>
  <si>
    <t>Matière organique</t>
  </si>
  <si>
    <t>≥ 16% si MS &gt;50%
  ≥ 18% si 40% &lt; MS &lt; 50%</t>
  </si>
  <si>
    <t>Carbone organique total</t>
  </si>
  <si>
    <t>Azote total</t>
  </si>
  <si>
    <t>Azote organique</t>
  </si>
  <si>
    <t>Azote ammoniacal</t>
  </si>
  <si>
    <t>mg/kg MB</t>
  </si>
  <si>
    <t>Azote nitrique</t>
  </si>
  <si>
    <t>Azote nitreux</t>
  </si>
  <si>
    <t>Phosphore total</t>
  </si>
  <si>
    <t>mg P2O5/100g MS</t>
  </si>
  <si>
    <t>Potassium total</t>
  </si>
  <si>
    <t>mg K2O/100g MS</t>
  </si>
  <si>
    <t>Magnésium total</t>
  </si>
  <si>
    <t>mg MgO/100g MS</t>
  </si>
  <si>
    <t>Calcium total</t>
  </si>
  <si>
    <t>mg CaO/100g MS</t>
  </si>
  <si>
    <t>Rapport C/N</t>
  </si>
  <si>
    <t>Valeur neutralisante</t>
  </si>
  <si>
    <t>Métaux/Métalloïdes</t>
  </si>
  <si>
    <t>Arsenic</t>
  </si>
  <si>
    <t>mg/kg MS</t>
  </si>
  <si>
    <t>Cadmium</t>
  </si>
  <si>
    <t>Chrome total</t>
  </si>
  <si>
    <t>Cuivre</t>
  </si>
  <si>
    <t>Mercure</t>
  </si>
  <si>
    <t>Nickel</t>
  </si>
  <si>
    <t>Plomb</t>
  </si>
  <si>
    <t>Zinc</t>
  </si>
  <si>
    <t>Hydrocarbures aliphatiques</t>
  </si>
  <si>
    <t>Fraction EC &gt; 10-12</t>
  </si>
  <si>
    <t>&lt;75 (&lt;750 si biogénique)</t>
  </si>
  <si>
    <t>Fraction EC &gt; 12-16</t>
  </si>
  <si>
    <t>&lt;280 (&lt;2800 si biogénique)</t>
  </si>
  <si>
    <t>Fraction EC &gt; 16-21</t>
  </si>
  <si>
    <t>Fraction EC &gt; 21-35</t>
  </si>
  <si>
    <t>Fraction EC &gt; 35-40</t>
  </si>
  <si>
    <t>Totaux</t>
  </si>
  <si>
    <t>Hydrocarbures aromatiques polycycliques (HAP)</t>
  </si>
  <si>
    <t>Naphtalène</t>
  </si>
  <si>
    <t>Acénaphtylène</t>
  </si>
  <si>
    <t>Acénaphtène</t>
  </si>
  <si>
    <t>Fluorène</t>
  </si>
  <si>
    <t>Phénanthrène</t>
  </si>
  <si>
    <t>Anthracène</t>
  </si>
  <si>
    <t>Fluoranthène</t>
  </si>
  <si>
    <t>Pyrène</t>
  </si>
  <si>
    <t>Benzo(a)anthracène</t>
  </si>
  <si>
    <t>Chrysène</t>
  </si>
  <si>
    <t>Benzo(b)fluoranthène</t>
  </si>
  <si>
    <t>Benzo(k)fluoranthène</t>
  </si>
  <si>
    <t>Benzo(a)pyrène</t>
  </si>
  <si>
    <t>Dibenzo(ah)anthracène</t>
  </si>
  <si>
    <t>Benzo(ghi)pérylène</t>
  </si>
  <si>
    <t>Indéno(1,2,3-cd)pyrène</t>
  </si>
  <si>
    <t>Somme 16 HAP</t>
  </si>
  <si>
    <t>PCB</t>
  </si>
  <si>
    <t>PCB 28</t>
  </si>
  <si>
    <t>PCB 52</t>
  </si>
  <si>
    <t>PCB 101</t>
  </si>
  <si>
    <t>PCB 118</t>
  </si>
  <si>
    <t>PCB 138</t>
  </si>
  <si>
    <t>PCB 153</t>
  </si>
  <si>
    <t>PCB 180</t>
  </si>
  <si>
    <t>Somme 7 PCB</t>
  </si>
  <si>
    <t>Participant 1 (Sac A)</t>
  </si>
  <si>
    <t>Participant 2 (Sac A)</t>
  </si>
  <si>
    <t>Participant 3 (Sac A)</t>
  </si>
  <si>
    <t>Participant 4 (Sac B)</t>
  </si>
  <si>
    <t>Participant 5 (Sac B)</t>
  </si>
  <si>
    <t>Participant 6 (Sac B)</t>
  </si>
  <si>
    <t>Participant 7 (Sac C)</t>
  </si>
  <si>
    <t>Participant 8 (Sac C)</t>
  </si>
  <si>
    <t>Participant 9 (Sac C)</t>
  </si>
  <si>
    <t>Participant 10 (Témoin)</t>
  </si>
  <si>
    <t>Participant 11 (Témoin)</t>
  </si>
  <si>
    <t>Participant 11' (Sac B)</t>
  </si>
  <si>
    <t>Participant 12 (Témoin)</t>
  </si>
  <si>
    <t>&lt; 0,5</t>
  </si>
  <si>
    <t>&lt; 0,05</t>
  </si>
  <si>
    <t>&lt;1,00</t>
  </si>
  <si>
    <t>&lt; 1,00</t>
  </si>
  <si>
    <t>&lt; 0,50</t>
  </si>
  <si>
    <t>&lt; 20,00</t>
  </si>
  <si>
    <t>&lt; 0,04</t>
  </si>
  <si>
    <t>&lt; 0,034</t>
  </si>
  <si>
    <t>&lt; 0,058</t>
  </si>
  <si>
    <t>&lt; 0,022</t>
  </si>
  <si>
    <t>&lt; 0,017</t>
  </si>
  <si>
    <t>&lt; 0,023</t>
  </si>
  <si>
    <t>0,00 - 0,51</t>
  </si>
  <si>
    <t>0,00 - 0,63</t>
  </si>
  <si>
    <t>0,36 - 0,47</t>
  </si>
  <si>
    <t>0,04 - 0,52</t>
  </si>
  <si>
    <t>0,00 - 0,53</t>
  </si>
  <si>
    <t>0,93 - 1,11</t>
  </si>
  <si>
    <t>1,41 - 1,59</t>
  </si>
  <si>
    <t>0,52 - 0,66</t>
  </si>
  <si>
    <t>0,79 - 0,88</t>
  </si>
  <si>
    <t>1,95 - 2,09</t>
  </si>
  <si>
    <t>0,00 - 0,65</t>
  </si>
  <si>
    <t>0,00 - 0,73</t>
  </si>
  <si>
    <t>0,69 - 0,92</t>
  </si>
  <si>
    <t>&lt; 0,026</t>
  </si>
  <si>
    <t>&lt; 0,038</t>
  </si>
  <si>
    <t>&lt; 0,019</t>
  </si>
  <si>
    <t>&lt; 0,024</t>
  </si>
  <si>
    <t>&lt; 0,064</t>
  </si>
  <si>
    <t>&lt; 0,049</t>
  </si>
  <si>
    <t>&lt; 0,033</t>
  </si>
  <si>
    <t>&lt; 0,031</t>
  </si>
  <si>
    <t>&lt; 0,082</t>
  </si>
  <si>
    <t>&lt; 0,043</t>
  </si>
  <si>
    <t>&lt; 0,073</t>
  </si>
  <si>
    <t>&lt; 0,027</t>
  </si>
  <si>
    <t>&lt; 0,029</t>
  </si>
  <si>
    <t>&lt; 0,021</t>
  </si>
  <si>
    <t>&lt; 0,072</t>
  </si>
  <si>
    <t>&lt; 0,040</t>
  </si>
  <si>
    <t>&lt; 0,015</t>
  </si>
  <si>
    <t>&lt; 0,012</t>
  </si>
  <si>
    <t>&lt; 0,016</t>
  </si>
  <si>
    <t>&lt; 0,018</t>
  </si>
  <si>
    <t>&lt; 0,013</t>
  </si>
  <si>
    <t>&lt; 0,045</t>
  </si>
  <si>
    <t>&lt; 0,037</t>
  </si>
  <si>
    <t>&lt; 0,062</t>
  </si>
  <si>
    <t>&lt; 0,025</t>
  </si>
  <si>
    <t>&lt; 0,059</t>
  </si>
  <si>
    <t>&lt; 0,035</t>
  </si>
  <si>
    <t>&lt; 0,014</t>
  </si>
  <si>
    <t>&lt; 0,010</t>
  </si>
  <si>
    <t>&lt; 0,042</t>
  </si>
  <si>
    <t>&lt; 0,071</t>
  </si>
  <si>
    <t>0,00 - 0,14</t>
  </si>
  <si>
    <t>0,00 - 0,13</t>
  </si>
  <si>
    <t>0,00 - 0,15</t>
  </si>
  <si>
    <t>0,07 - 0,15</t>
  </si>
  <si>
    <t>&lt; 0,020</t>
  </si>
  <si>
    <t>Présence de graines</t>
  </si>
  <si>
    <t>N° particule</t>
  </si>
  <si>
    <t>Taille maximale (mm)</t>
  </si>
  <si>
    <t>Aire (mm²)</t>
  </si>
  <si>
    <t>Nombre de particules</t>
  </si>
  <si>
    <t>Aire totale (mm²)</t>
  </si>
  <si>
    <t>Aire moyenne (mm²)</t>
  </si>
  <si>
    <t>Taille moyenne (mm)</t>
  </si>
  <si>
    <t>MS de l'échantillon (g)</t>
  </si>
  <si>
    <t>Nombre de particules/kg MS</t>
  </si>
  <si>
    <t>Nombre moyen de particules/kg MS</t>
  </si>
  <si>
    <t>Compostage individuel - Quantification des microplastiques</t>
  </si>
  <si>
    <t>Contamination</t>
  </si>
  <si>
    <t>Participant 11'</t>
  </si>
  <si>
    <t>pH (unités)</t>
  </si>
  <si>
    <t>Masse fraîche (g)</t>
  </si>
  <si>
    <t>Masse sèche (g)</t>
  </si>
  <si>
    <t>Masse d'eau (g)</t>
  </si>
  <si>
    <t>pH (unité)</t>
  </si>
  <si>
    <t>T° compost (°C)</t>
  </si>
  <si>
    <t>T° externe (°C)</t>
  </si>
  <si>
    <t>T0</t>
  </si>
  <si>
    <t>T6mois</t>
  </si>
  <si>
    <t>T12mois</t>
  </si>
  <si>
    <t>Compostage individuel - Caractérisation</t>
  </si>
  <si>
    <t>Compostage individuel - Suivi température</t>
  </si>
  <si>
    <t>Compostage individuel - Suivi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</si>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</sst>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rebuchet MS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4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4" fontId="1" fillId="0" borderId="4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0" fillId="0" borderId="1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/>
    <xf numFmtId="2" fontId="0" fillId="0" borderId="0" xfId="0" applyNumberFormat="1"/>
    <xf numFmtId="164" fontId="0" fillId="0" borderId="10" xfId="0" applyNumberFormat="1" applyFill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164" fontId="0" fillId="0" borderId="8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14" fontId="0" fillId="0" borderId="1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4" fontId="0" fillId="0" borderId="1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164" fontId="0" fillId="0" borderId="10" xfId="0" applyNumberFormat="1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 vertical="center" wrapText="1"/>
    </xf>
    <xf numFmtId="14" fontId="0" fillId="0" borderId="14" xfId="0" applyNumberFormat="1" applyFon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164" fontId="0" fillId="0" borderId="13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 vertical="center" wrapText="1"/>
    </xf>
    <xf numFmtId="164" fontId="0" fillId="0" borderId="11" xfId="0" applyNumberFormat="1" applyFill="1" applyBorder="1" applyAlignment="1">
      <alignment horizontal="center" vertical="center" wrapText="1"/>
    </xf>
    <xf numFmtId="164" fontId="0" fillId="0" borderId="11" xfId="0" applyNumberFormat="1" applyFont="1" applyFill="1" applyBorder="1" applyAlignment="1">
      <alignment horizontal="center" vertical="center" wrapText="1"/>
    </xf>
    <xf numFmtId="164" fontId="0" fillId="0" borderId="9" xfId="0" applyNumberFormat="1" applyFont="1" applyFill="1" applyBorder="1" applyAlignment="1">
      <alignment horizontal="center"/>
    </xf>
    <xf numFmtId="164" fontId="0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vertical="center" wrapText="1"/>
    </xf>
    <xf numFmtId="164" fontId="0" fillId="0" borderId="7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4" fontId="1" fillId="0" borderId="7" xfId="0" applyNumberFormat="1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164" fontId="0" fillId="0" borderId="0" xfId="0" applyNumberFormat="1"/>
    <xf numFmtId="14" fontId="1" fillId="0" borderId="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9" fillId="0" borderId="23" xfId="0" applyNumberFormat="1" applyFont="1" applyBorder="1" applyAlignment="1">
      <alignment horizontal="center" vertical="center" wrapText="1"/>
    </xf>
    <xf numFmtId="0" fontId="9" fillId="0" borderId="23" xfId="0" quotePrefix="1" applyNumberFormat="1" applyFont="1" applyBorder="1" applyAlignment="1">
      <alignment horizontal="center" vertical="center"/>
    </xf>
    <xf numFmtId="0" fontId="9" fillId="0" borderId="26" xfId="0" applyNumberFormat="1" applyFont="1" applyBorder="1" applyAlignment="1">
      <alignment horizontal="center" vertical="center"/>
    </xf>
    <xf numFmtId="0" fontId="9" fillId="0" borderId="23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 vertical="center"/>
    </xf>
    <xf numFmtId="0" fontId="7" fillId="0" borderId="21" xfId="1" applyNumberFormat="1" applyFont="1" applyFill="1" applyBorder="1" applyAlignment="1">
      <alignment horizontal="center" vertical="center" wrapText="1"/>
    </xf>
    <xf numFmtId="2" fontId="9" fillId="0" borderId="20" xfId="0" applyNumberFormat="1" applyFont="1" applyBorder="1" applyAlignment="1">
      <alignment horizontal="center"/>
    </xf>
    <xf numFmtId="2" fontId="9" fillId="0" borderId="24" xfId="0" applyNumberFormat="1" applyFont="1" applyBorder="1" applyAlignment="1">
      <alignment horizontal="center"/>
    </xf>
    <xf numFmtId="2" fontId="9" fillId="0" borderId="27" xfId="0" applyNumberFormat="1" applyFont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18" xfId="0" applyNumberFormat="1" applyFont="1" applyFill="1" applyBorder="1" applyAlignment="1">
      <alignment horizontal="center" vertical="center"/>
    </xf>
    <xf numFmtId="0" fontId="9" fillId="0" borderId="23" xfId="0" applyNumberFormat="1" applyFont="1" applyBorder="1" applyAlignment="1">
      <alignment horizontal="center" wrapText="1"/>
    </xf>
    <xf numFmtId="0" fontId="9" fillId="0" borderId="23" xfId="0" quotePrefix="1" applyNumberFormat="1" applyFont="1" applyBorder="1" applyAlignment="1">
      <alignment horizontal="center"/>
    </xf>
    <xf numFmtId="0" fontId="9" fillId="0" borderId="23" xfId="0" applyNumberFormat="1" applyFont="1" applyBorder="1" applyAlignment="1">
      <alignment horizontal="center"/>
    </xf>
    <xf numFmtId="165" fontId="9" fillId="0" borderId="24" xfId="0" applyNumberFormat="1" applyFont="1" applyBorder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2" fontId="9" fillId="0" borderId="20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/>
    </xf>
    <xf numFmtId="2" fontId="9" fillId="0" borderId="22" xfId="0" applyNumberFormat="1" applyFont="1" applyBorder="1" applyAlignment="1">
      <alignment horizontal="center" vertical="center"/>
    </xf>
    <xf numFmtId="2" fontId="9" fillId="0" borderId="24" xfId="0" applyNumberFormat="1" applyFont="1" applyBorder="1" applyAlignment="1">
      <alignment horizontal="center" vertical="center"/>
    </xf>
    <xf numFmtId="2" fontId="9" fillId="0" borderId="25" xfId="0" applyNumberFormat="1" applyFont="1" applyBorder="1" applyAlignment="1">
      <alignment horizontal="center" vertical="center"/>
    </xf>
    <xf numFmtId="0" fontId="0" fillId="0" borderId="23" xfId="0" applyNumberFormat="1" applyFont="1" applyBorder="1" applyAlignment="1">
      <alignment horizontal="center"/>
    </xf>
    <xf numFmtId="0" fontId="0" fillId="0" borderId="0" xfId="0" applyNumberFormat="1" applyFont="1" applyFill="1" applyBorder="1" applyAlignment="1"/>
    <xf numFmtId="0" fontId="9" fillId="0" borderId="0" xfId="1" applyNumberFormat="1" applyFont="1" applyFill="1" applyBorder="1" applyAlignment="1">
      <alignment horizontal="center" vertical="top" wrapText="1"/>
    </xf>
    <xf numFmtId="0" fontId="9" fillId="0" borderId="0" xfId="1" applyNumberFormat="1" applyFont="1" applyFill="1" applyBorder="1" applyAlignment="1">
      <alignment horizont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0" fontId="9" fillId="0" borderId="28" xfId="1" applyNumberFormat="1" applyFont="1" applyFill="1" applyBorder="1" applyAlignment="1">
      <alignment horizontal="center" vertical="top" wrapText="1"/>
    </xf>
    <xf numFmtId="2" fontId="0" fillId="0" borderId="24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2" fontId="0" fillId="0" borderId="27" xfId="0" applyNumberFormat="1" applyFont="1" applyBorder="1" applyAlignment="1">
      <alignment horizontal="center"/>
    </xf>
    <xf numFmtId="2" fontId="0" fillId="0" borderId="28" xfId="0" applyNumberFormat="1" applyFont="1" applyBorder="1" applyAlignment="1">
      <alignment horizontal="center"/>
    </xf>
    <xf numFmtId="2" fontId="0" fillId="0" borderId="29" xfId="0" applyNumberFormat="1" applyFont="1" applyBorder="1" applyAlignment="1">
      <alignment horizontal="center"/>
    </xf>
    <xf numFmtId="165" fontId="9" fillId="0" borderId="25" xfId="0" applyNumberFormat="1" applyFont="1" applyBorder="1" applyAlignment="1">
      <alignment horizontal="center" vertical="center"/>
    </xf>
    <xf numFmtId="2" fontId="9" fillId="0" borderId="28" xfId="0" applyNumberFormat="1" applyFont="1" applyBorder="1" applyAlignment="1">
      <alignment horizontal="center" vertical="center"/>
    </xf>
    <xf numFmtId="2" fontId="9" fillId="0" borderId="29" xfId="0" applyNumberFormat="1" applyFont="1" applyBorder="1" applyAlignment="1">
      <alignment horizontal="center" vertical="center"/>
    </xf>
    <xf numFmtId="165" fontId="9" fillId="0" borderId="21" xfId="0" applyNumberFormat="1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165" fontId="9" fillId="0" borderId="22" xfId="0" applyNumberFormat="1" applyFont="1" applyBorder="1" applyAlignment="1">
      <alignment horizontal="center" vertical="center"/>
    </xf>
    <xf numFmtId="165" fontId="9" fillId="0" borderId="27" xfId="0" applyNumberFormat="1" applyFont="1" applyBorder="1" applyAlignment="1">
      <alignment horizontal="center" vertical="center"/>
    </xf>
    <xf numFmtId="165" fontId="9" fillId="0" borderId="28" xfId="0" applyNumberFormat="1" applyFont="1" applyBorder="1" applyAlignment="1">
      <alignment horizontal="center" vertical="center"/>
    </xf>
    <xf numFmtId="165" fontId="9" fillId="0" borderId="29" xfId="0" applyNumberFormat="1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9" xfId="0" applyBorder="1"/>
    <xf numFmtId="166" fontId="0" fillId="0" borderId="0" xfId="0" applyNumberFormat="1"/>
    <xf numFmtId="3" fontId="0" fillId="0" borderId="15" xfId="0" applyNumberFormat="1" applyBorder="1"/>
    <xf numFmtId="2" fontId="0" fillId="0" borderId="6" xfId="0" applyNumberFormat="1" applyBorder="1"/>
    <xf numFmtId="2" fontId="0" fillId="0" borderId="1" xfId="0" applyNumberFormat="1" applyBorder="1"/>
    <xf numFmtId="3" fontId="0" fillId="0" borderId="0" xfId="0" applyNumberFormat="1"/>
    <xf numFmtId="11" fontId="0" fillId="0" borderId="0" xfId="0" applyNumberFormat="1"/>
    <xf numFmtId="0" fontId="0" fillId="0" borderId="10" xfId="0" applyBorder="1"/>
    <xf numFmtId="166" fontId="0" fillId="0" borderId="0" xfId="0" applyNumberFormat="1" applyBorder="1"/>
    <xf numFmtId="0" fontId="0" fillId="0" borderId="12" xfId="0" applyBorder="1"/>
    <xf numFmtId="0" fontId="1" fillId="0" borderId="0" xfId="0" applyFont="1" applyBorder="1"/>
    <xf numFmtId="0" fontId="1" fillId="0" borderId="15" xfId="0" applyFont="1" applyBorder="1"/>
    <xf numFmtId="0" fontId="1" fillId="0" borderId="6" xfId="0" applyFont="1" applyBorder="1"/>
    <xf numFmtId="0" fontId="0" fillId="3" borderId="12" xfId="0" applyFill="1" applyBorder="1"/>
    <xf numFmtId="0" fontId="0" fillId="0" borderId="12" xfId="0" applyFill="1" applyBorder="1"/>
    <xf numFmtId="0" fontId="0" fillId="3" borderId="10" xfId="0" applyFill="1" applyBorder="1"/>
    <xf numFmtId="0" fontId="0" fillId="0" borderId="0" xfId="0" applyFill="1" applyBorder="1"/>
    <xf numFmtId="166" fontId="0" fillId="0" borderId="0" xfId="0" applyNumberFormat="1" applyFill="1" applyBorder="1"/>
    <xf numFmtId="0" fontId="1" fillId="0" borderId="0" xfId="0" applyFont="1" applyFill="1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/>
    <xf numFmtId="164" fontId="0" fillId="0" borderId="13" xfId="0" applyNumberForma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2" fontId="9" fillId="0" borderId="21" xfId="0" applyNumberFormat="1" applyFon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9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25" xfId="0" applyNumberFormat="1" applyBorder="1" applyAlignment="1">
      <alignment horizontal="center"/>
    </xf>
    <xf numFmtId="2" fontId="9" fillId="0" borderId="28" xfId="0" applyNumberFormat="1" applyFon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2" fontId="9" fillId="0" borderId="29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164" fontId="9" fillId="0" borderId="24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164" fontId="9" fillId="0" borderId="25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0" fillId="3" borderId="1" xfId="0" applyFill="1" applyBorder="1"/>
    <xf numFmtId="0" fontId="0" fillId="3" borderId="7" xfId="0" applyFill="1" applyBorder="1"/>
    <xf numFmtId="0" fontId="0" fillId="3" borderId="3" xfId="0" applyFill="1" applyBorder="1"/>
    <xf numFmtId="0" fontId="0" fillId="3" borderId="9" xfId="0" applyFill="1" applyBorder="1"/>
    <xf numFmtId="3" fontId="0" fillId="3" borderId="15" xfId="0" applyNumberFormat="1" applyFill="1" applyBorder="1"/>
    <xf numFmtId="2" fontId="0" fillId="3" borderId="6" xfId="0" applyNumberFormat="1" applyFill="1" applyBorder="1"/>
    <xf numFmtId="2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4" fontId="0" fillId="0" borderId="3" xfId="0" applyNumberFormat="1" applyBorder="1"/>
    <xf numFmtId="4" fontId="0" fillId="0" borderId="9" xfId="0" applyNumberFormat="1" applyBorder="1"/>
    <xf numFmtId="4" fontId="0" fillId="0" borderId="4" xfId="0" applyNumberFormat="1" applyBorder="1"/>
    <xf numFmtId="4" fontId="0" fillId="0" borderId="11" xfId="0" applyNumberFormat="1" applyBorder="1"/>
    <xf numFmtId="4" fontId="0" fillId="3" borderId="4" xfId="0" applyNumberFormat="1" applyFill="1" applyBorder="1"/>
    <xf numFmtId="4" fontId="0" fillId="3" borderId="11" xfId="0" applyNumberFormat="1" applyFill="1" applyBorder="1"/>
    <xf numFmtId="4" fontId="0" fillId="3" borderId="2" xfId="0" applyNumberFormat="1" applyFill="1" applyBorder="1"/>
    <xf numFmtId="4" fontId="0" fillId="3" borderId="14" xfId="0" applyNumberFormat="1" applyFill="1" applyBorder="1"/>
    <xf numFmtId="4" fontId="0" fillId="0" borderId="2" xfId="0" applyNumberFormat="1" applyBorder="1"/>
    <xf numFmtId="4" fontId="0" fillId="0" borderId="14" xfId="0" applyNumberFormat="1" applyBorder="1"/>
    <xf numFmtId="4" fontId="0" fillId="0" borderId="2" xfId="0" applyNumberFormat="1" applyFill="1" applyBorder="1"/>
    <xf numFmtId="4" fontId="0" fillId="0" borderId="14" xfId="0" applyNumberFormat="1" applyFill="1" applyBorder="1"/>
    <xf numFmtId="4" fontId="0" fillId="0" borderId="1" xfId="0" applyNumberFormat="1" applyBorder="1"/>
    <xf numFmtId="4" fontId="0" fillId="0" borderId="6" xfId="0" applyNumberFormat="1" applyBorder="1"/>
    <xf numFmtId="4" fontId="0" fillId="3" borderId="1" xfId="0" applyNumberFormat="1" applyFill="1" applyBorder="1"/>
    <xf numFmtId="0" fontId="0" fillId="0" borderId="0" xfId="0" applyAlignment="1"/>
    <xf numFmtId="0" fontId="1" fillId="0" borderId="0" xfId="0" applyFont="1" applyAlignment="1"/>
    <xf numFmtId="164" fontId="0" fillId="0" borderId="8" xfId="0" applyNumberFormat="1" applyBorder="1"/>
    <xf numFmtId="14" fontId="1" fillId="0" borderId="2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0" fillId="2" borderId="3" xfId="0" applyNumberFormat="1" applyFill="1" applyBorder="1" applyAlignment="1">
      <alignment horizontal="center" vertical="center"/>
    </xf>
    <xf numFmtId="165" fontId="0" fillId="2" borderId="4" xfId="0" applyNumberFormat="1" applyFill="1" applyBorder="1" applyAlignment="1">
      <alignment horizontal="center" vertical="center"/>
    </xf>
    <xf numFmtId="165" fontId="0" fillId="2" borderId="2" xfId="0" applyNumberForma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10" fillId="0" borderId="16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/>
    <xf numFmtId="0" fontId="0" fillId="0" borderId="0" xfId="0" applyNumberFormat="1" applyFont="1" applyBorder="1" applyAlignment="1"/>
    <xf numFmtId="0" fontId="0" fillId="0" borderId="0" xfId="0" applyFont="1" applyBorder="1" applyAlignment="1"/>
    <xf numFmtId="0" fontId="0" fillId="0" borderId="25" xfId="0" applyFont="1" applyBorder="1" applyAlignment="1"/>
    <xf numFmtId="0" fontId="8" fillId="0" borderId="16" xfId="0" applyNumberFormat="1" applyFont="1" applyBorder="1" applyAlignment="1">
      <alignment horizontal="center"/>
    </xf>
    <xf numFmtId="0" fontId="0" fillId="0" borderId="17" xfId="0" applyNumberFormat="1" applyBorder="1" applyAlignment="1"/>
    <xf numFmtId="0" fontId="0" fillId="0" borderId="0" xfId="0" applyNumberFormat="1" applyBorder="1" applyAlignment="1"/>
    <xf numFmtId="0" fontId="0" fillId="0" borderId="0" xfId="0" applyBorder="1" applyAlignment="1"/>
    <xf numFmtId="0" fontId="0" fillId="0" borderId="25" xfId="0" applyBorder="1" applyAlignment="1"/>
    <xf numFmtId="0" fontId="0" fillId="3" borderId="15" xfId="0" applyFill="1" applyBorder="1" applyAlignment="1">
      <alignment horizontal="center"/>
    </xf>
    <xf numFmtId="3" fontId="0" fillId="0" borderId="15" xfId="0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Participant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'Courbes de température'!$B$6</c:f>
              <c:strCache>
                <c:ptCount val="1"/>
                <c:pt idx="0">
                  <c:v>T° compost (°C)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'Courbes de température'!$A$7:$A$58</c:f>
              <c:numCache>
                <c:formatCode>m/d/yyyy</c:formatCode>
                <c:ptCount val="52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45093</c:v>
                </c:pt>
                <c:pt idx="10">
                  <c:v>45100</c:v>
                </c:pt>
                <c:pt idx="11">
                  <c:v>45107</c:v>
                </c:pt>
                <c:pt idx="12">
                  <c:v>45114</c:v>
                </c:pt>
                <c:pt idx="13">
                  <c:v>45121</c:v>
                </c:pt>
                <c:pt idx="14">
                  <c:v>45128</c:v>
                </c:pt>
                <c:pt idx="15">
                  <c:v>45135</c:v>
                </c:pt>
                <c:pt idx="16">
                  <c:v>45142</c:v>
                </c:pt>
                <c:pt idx="17">
                  <c:v>45149</c:v>
                </c:pt>
                <c:pt idx="18">
                  <c:v>45156</c:v>
                </c:pt>
                <c:pt idx="19">
                  <c:v>45163</c:v>
                </c:pt>
                <c:pt idx="20">
                  <c:v>45170</c:v>
                </c:pt>
                <c:pt idx="21">
                  <c:v>45177</c:v>
                </c:pt>
                <c:pt idx="22">
                  <c:v>45184</c:v>
                </c:pt>
                <c:pt idx="23">
                  <c:v>45191</c:v>
                </c:pt>
                <c:pt idx="24">
                  <c:v>45198</c:v>
                </c:pt>
                <c:pt idx="25">
                  <c:v>45205</c:v>
                </c:pt>
                <c:pt idx="26">
                  <c:v>45212</c:v>
                </c:pt>
                <c:pt idx="27">
                  <c:v>45219</c:v>
                </c:pt>
                <c:pt idx="28">
                  <c:v>45226</c:v>
                </c:pt>
                <c:pt idx="29">
                  <c:v>45233</c:v>
                </c:pt>
                <c:pt idx="30">
                  <c:v>45240</c:v>
                </c:pt>
                <c:pt idx="31">
                  <c:v>45247</c:v>
                </c:pt>
                <c:pt idx="32">
                  <c:v>45254</c:v>
                </c:pt>
                <c:pt idx="33">
                  <c:v>45261</c:v>
                </c:pt>
                <c:pt idx="34">
                  <c:v>45268</c:v>
                </c:pt>
                <c:pt idx="35">
                  <c:v>45275</c:v>
                </c:pt>
                <c:pt idx="36">
                  <c:v>45282</c:v>
                </c:pt>
                <c:pt idx="37">
                  <c:v>45289</c:v>
                </c:pt>
                <c:pt idx="38">
                  <c:v>45296</c:v>
                </c:pt>
                <c:pt idx="39">
                  <c:v>45303</c:v>
                </c:pt>
                <c:pt idx="40">
                  <c:v>45310</c:v>
                </c:pt>
                <c:pt idx="41">
                  <c:v>45317</c:v>
                </c:pt>
                <c:pt idx="42">
                  <c:v>45324</c:v>
                </c:pt>
                <c:pt idx="43">
                  <c:v>45331</c:v>
                </c:pt>
                <c:pt idx="44">
                  <c:v>45338</c:v>
                </c:pt>
                <c:pt idx="45">
                  <c:v>45345</c:v>
                </c:pt>
                <c:pt idx="46">
                  <c:v>45352</c:v>
                </c:pt>
                <c:pt idx="47">
                  <c:v>45359</c:v>
                </c:pt>
                <c:pt idx="48">
                  <c:v>45366</c:v>
                </c:pt>
                <c:pt idx="49">
                  <c:v>45373</c:v>
                </c:pt>
                <c:pt idx="50">
                  <c:v>45380</c:v>
                </c:pt>
                <c:pt idx="51">
                  <c:v>45387</c:v>
                </c:pt>
              </c:numCache>
            </c:numRef>
          </c:xVal>
          <c:yVal>
            <c:numRef>
              <c:f>'Courbes de température'!$B$7:$B$58</c:f>
              <c:numCache>
                <c:formatCode>0.0</c:formatCode>
                <c:ptCount val="52"/>
                <c:pt idx="0">
                  <c:v>17</c:v>
                </c:pt>
                <c:pt idx="1">
                  <c:v>15</c:v>
                </c:pt>
                <c:pt idx="2">
                  <c:v>24</c:v>
                </c:pt>
                <c:pt idx="3">
                  <c:v>27</c:v>
                </c:pt>
                <c:pt idx="4">
                  <c:v>18</c:v>
                </c:pt>
                <c:pt idx="5">
                  <c:v>29</c:v>
                </c:pt>
                <c:pt idx="6">
                  <c:v>23</c:v>
                </c:pt>
                <c:pt idx="7">
                  <c:v>23</c:v>
                </c:pt>
                <c:pt idx="8">
                  <c:v>37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34</c:v>
                </c:pt>
                <c:pt idx="13">
                  <c:v>37</c:v>
                </c:pt>
                <c:pt idx="14">
                  <c:v>34</c:v>
                </c:pt>
                <c:pt idx="15">
                  <c:v>32</c:v>
                </c:pt>
                <c:pt idx="16">
                  <c:v>31</c:v>
                </c:pt>
                <c:pt idx="17">
                  <c:v>38</c:v>
                </c:pt>
                <c:pt idx="18">
                  <c:v>35</c:v>
                </c:pt>
                <c:pt idx="19">
                  <c:v>34</c:v>
                </c:pt>
                <c:pt idx="20">
                  <c:v>32</c:v>
                </c:pt>
                <c:pt idx="21">
                  <c:v>39</c:v>
                </c:pt>
                <c:pt idx="22">
                  <c:v>34</c:v>
                </c:pt>
                <c:pt idx="23">
                  <c:v>33</c:v>
                </c:pt>
                <c:pt idx="24">
                  <c:v>33</c:v>
                </c:pt>
                <c:pt idx="25">
                  <c:v>23</c:v>
                </c:pt>
                <c:pt idx="26">
                  <c:v>23</c:v>
                </c:pt>
                <c:pt idx="27">
                  <c:v>24</c:v>
                </c:pt>
                <c:pt idx="28">
                  <c:v>22</c:v>
                </c:pt>
                <c:pt idx="29">
                  <c:v>19</c:v>
                </c:pt>
                <c:pt idx="30">
                  <c:v>19</c:v>
                </c:pt>
                <c:pt idx="31">
                  <c:v>17</c:v>
                </c:pt>
                <c:pt idx="32">
                  <c:v>16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12</c:v>
                </c:pt>
                <c:pt idx="37">
                  <c:v>13</c:v>
                </c:pt>
                <c:pt idx="38">
                  <c:v>16</c:v>
                </c:pt>
                <c:pt idx="39">
                  <c:v>5</c:v>
                </c:pt>
                <c:pt idx="40">
                  <c:v>7</c:v>
                </c:pt>
                <c:pt idx="41">
                  <c:v>15</c:v>
                </c:pt>
                <c:pt idx="42">
                  <c:v>16</c:v>
                </c:pt>
                <c:pt idx="43">
                  <c:v>18</c:v>
                </c:pt>
                <c:pt idx="44">
                  <c:v>20</c:v>
                </c:pt>
                <c:pt idx="45">
                  <c:v>24</c:v>
                </c:pt>
                <c:pt idx="46">
                  <c:v>24</c:v>
                </c:pt>
                <c:pt idx="47">
                  <c:v>20</c:v>
                </c:pt>
                <c:pt idx="48">
                  <c:v>22</c:v>
                </c:pt>
                <c:pt idx="49">
                  <c:v>24</c:v>
                </c:pt>
                <c:pt idx="50">
                  <c:v>28</c:v>
                </c:pt>
                <c:pt idx="51">
                  <c:v>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7C-42F3-93C0-87B78B8C4680}"/>
            </c:ext>
          </c:extLst>
        </c:ser>
        <c:ser>
          <c:idx val="1"/>
          <c:order val="1"/>
          <c:tx>
            <c:strRef>
              <c:f>'Courbes de température'!$C$6</c:f>
              <c:strCache>
                <c:ptCount val="1"/>
                <c:pt idx="0">
                  <c:v>T° externe (°C)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'Courbes de température'!$A$7:$A$58</c:f>
              <c:numCache>
                <c:formatCode>m/d/yyyy</c:formatCode>
                <c:ptCount val="52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45093</c:v>
                </c:pt>
                <c:pt idx="10">
                  <c:v>45100</c:v>
                </c:pt>
                <c:pt idx="11">
                  <c:v>45107</c:v>
                </c:pt>
                <c:pt idx="12">
                  <c:v>45114</c:v>
                </c:pt>
                <c:pt idx="13">
                  <c:v>45121</c:v>
                </c:pt>
                <c:pt idx="14">
                  <c:v>45128</c:v>
                </c:pt>
                <c:pt idx="15">
                  <c:v>45135</c:v>
                </c:pt>
                <c:pt idx="16">
                  <c:v>45142</c:v>
                </c:pt>
                <c:pt idx="17">
                  <c:v>45149</c:v>
                </c:pt>
                <c:pt idx="18">
                  <c:v>45156</c:v>
                </c:pt>
                <c:pt idx="19">
                  <c:v>45163</c:v>
                </c:pt>
                <c:pt idx="20">
                  <c:v>45170</c:v>
                </c:pt>
                <c:pt idx="21">
                  <c:v>45177</c:v>
                </c:pt>
                <c:pt idx="22">
                  <c:v>45184</c:v>
                </c:pt>
                <c:pt idx="23">
                  <c:v>45191</c:v>
                </c:pt>
                <c:pt idx="24">
                  <c:v>45198</c:v>
                </c:pt>
                <c:pt idx="25">
                  <c:v>45205</c:v>
                </c:pt>
                <c:pt idx="26">
                  <c:v>45212</c:v>
                </c:pt>
                <c:pt idx="27">
                  <c:v>45219</c:v>
                </c:pt>
                <c:pt idx="28">
                  <c:v>45226</c:v>
                </c:pt>
                <c:pt idx="29">
                  <c:v>45233</c:v>
                </c:pt>
                <c:pt idx="30">
                  <c:v>45240</c:v>
                </c:pt>
                <c:pt idx="31">
                  <c:v>45247</c:v>
                </c:pt>
                <c:pt idx="32">
                  <c:v>45254</c:v>
                </c:pt>
                <c:pt idx="33">
                  <c:v>45261</c:v>
                </c:pt>
                <c:pt idx="34">
                  <c:v>45268</c:v>
                </c:pt>
                <c:pt idx="35">
                  <c:v>45275</c:v>
                </c:pt>
                <c:pt idx="36">
                  <c:v>45282</c:v>
                </c:pt>
                <c:pt idx="37">
                  <c:v>45289</c:v>
                </c:pt>
                <c:pt idx="38">
                  <c:v>45296</c:v>
                </c:pt>
                <c:pt idx="39">
                  <c:v>45303</c:v>
                </c:pt>
                <c:pt idx="40">
                  <c:v>45310</c:v>
                </c:pt>
                <c:pt idx="41">
                  <c:v>45317</c:v>
                </c:pt>
                <c:pt idx="42">
                  <c:v>45324</c:v>
                </c:pt>
                <c:pt idx="43">
                  <c:v>45331</c:v>
                </c:pt>
                <c:pt idx="44">
                  <c:v>45338</c:v>
                </c:pt>
                <c:pt idx="45">
                  <c:v>45345</c:v>
                </c:pt>
                <c:pt idx="46">
                  <c:v>45352</c:v>
                </c:pt>
                <c:pt idx="47">
                  <c:v>45359</c:v>
                </c:pt>
                <c:pt idx="48">
                  <c:v>45366</c:v>
                </c:pt>
                <c:pt idx="49">
                  <c:v>45373</c:v>
                </c:pt>
                <c:pt idx="50">
                  <c:v>45380</c:v>
                </c:pt>
                <c:pt idx="51">
                  <c:v>45387</c:v>
                </c:pt>
              </c:numCache>
            </c:numRef>
          </c:xVal>
          <c:yVal>
            <c:numRef>
              <c:f>'Courbes de température'!$C$7:$C$58</c:f>
              <c:numCache>
                <c:formatCode>0.0</c:formatCode>
                <c:ptCount val="52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15</c:v>
                </c:pt>
                <c:pt idx="5">
                  <c:v>21</c:v>
                </c:pt>
                <c:pt idx="6">
                  <c:v>20</c:v>
                </c:pt>
                <c:pt idx="7">
                  <c:v>26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26</c:v>
                </c:pt>
                <c:pt idx="12">
                  <c:v>28</c:v>
                </c:pt>
                <c:pt idx="13">
                  <c:v>28</c:v>
                </c:pt>
                <c:pt idx="14">
                  <c:v>19</c:v>
                </c:pt>
                <c:pt idx="15">
                  <c:v>21</c:v>
                </c:pt>
                <c:pt idx="16">
                  <c:v>20</c:v>
                </c:pt>
                <c:pt idx="17">
                  <c:v>28</c:v>
                </c:pt>
                <c:pt idx="18">
                  <c:v>29</c:v>
                </c:pt>
                <c:pt idx="19">
                  <c:v>20</c:v>
                </c:pt>
                <c:pt idx="20">
                  <c:v>24</c:v>
                </c:pt>
                <c:pt idx="21">
                  <c:v>31</c:v>
                </c:pt>
                <c:pt idx="22">
                  <c:v>23</c:v>
                </c:pt>
                <c:pt idx="23">
                  <c:v>15</c:v>
                </c:pt>
                <c:pt idx="24">
                  <c:v>23</c:v>
                </c:pt>
                <c:pt idx="25">
                  <c:v>19</c:v>
                </c:pt>
                <c:pt idx="26">
                  <c:v>22</c:v>
                </c:pt>
                <c:pt idx="27">
                  <c:v>15</c:v>
                </c:pt>
                <c:pt idx="28">
                  <c:v>13</c:v>
                </c:pt>
                <c:pt idx="29">
                  <c:v>9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1</c:v>
                </c:pt>
                <c:pt idx="34">
                  <c:v>9</c:v>
                </c:pt>
                <c:pt idx="35">
                  <c:v>8</c:v>
                </c:pt>
                <c:pt idx="36">
                  <c:v>11</c:v>
                </c:pt>
                <c:pt idx="37">
                  <c:v>10</c:v>
                </c:pt>
                <c:pt idx="38">
                  <c:v>8</c:v>
                </c:pt>
                <c:pt idx="39">
                  <c:v>1</c:v>
                </c:pt>
                <c:pt idx="40">
                  <c:v>-3</c:v>
                </c:pt>
                <c:pt idx="41">
                  <c:v>2</c:v>
                </c:pt>
                <c:pt idx="42">
                  <c:v>6</c:v>
                </c:pt>
                <c:pt idx="43">
                  <c:v>13</c:v>
                </c:pt>
                <c:pt idx="44">
                  <c:v>13</c:v>
                </c:pt>
                <c:pt idx="45">
                  <c:v>10</c:v>
                </c:pt>
                <c:pt idx="46">
                  <c:v>9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16</c:v>
                </c:pt>
                <c:pt idx="51">
                  <c:v>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07C-42F3-93C0-87B78B8C4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224816"/>
        <c:axId val="347223568"/>
      </c:scatterChart>
      <c:valAx>
        <c:axId val="347224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7223568"/>
        <c:crosses val="autoZero"/>
        <c:crossBetween val="midCat"/>
      </c:valAx>
      <c:valAx>
        <c:axId val="34722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72248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Participant 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'Courbes de température'!$F$175</c:f>
              <c:strCache>
                <c:ptCount val="1"/>
                <c:pt idx="0">
                  <c:v>T° compost (°C)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'Courbes de température'!$E$176:$E$218</c:f>
              <c:numCache>
                <c:formatCode>m/d/yyyy</c:formatCode>
                <c:ptCount val="43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45107</c:v>
                </c:pt>
                <c:pt idx="10">
                  <c:v>45114</c:v>
                </c:pt>
                <c:pt idx="11">
                  <c:v>45121</c:v>
                </c:pt>
                <c:pt idx="12">
                  <c:v>45128</c:v>
                </c:pt>
                <c:pt idx="13">
                  <c:v>45135</c:v>
                </c:pt>
                <c:pt idx="14">
                  <c:v>45142</c:v>
                </c:pt>
                <c:pt idx="15">
                  <c:v>45149</c:v>
                </c:pt>
                <c:pt idx="16">
                  <c:v>45156</c:v>
                </c:pt>
                <c:pt idx="17">
                  <c:v>45163</c:v>
                </c:pt>
                <c:pt idx="18">
                  <c:v>45170</c:v>
                </c:pt>
                <c:pt idx="19">
                  <c:v>45191</c:v>
                </c:pt>
                <c:pt idx="20">
                  <c:v>45198</c:v>
                </c:pt>
                <c:pt idx="21">
                  <c:v>45205</c:v>
                </c:pt>
                <c:pt idx="22">
                  <c:v>45212</c:v>
                </c:pt>
                <c:pt idx="23">
                  <c:v>45219</c:v>
                </c:pt>
                <c:pt idx="24">
                  <c:v>45226</c:v>
                </c:pt>
                <c:pt idx="25">
                  <c:v>45233</c:v>
                </c:pt>
                <c:pt idx="26">
                  <c:v>45240</c:v>
                </c:pt>
                <c:pt idx="27">
                  <c:v>45247</c:v>
                </c:pt>
                <c:pt idx="28">
                  <c:v>45261</c:v>
                </c:pt>
                <c:pt idx="29">
                  <c:v>45275</c:v>
                </c:pt>
                <c:pt idx="30">
                  <c:v>45282</c:v>
                </c:pt>
                <c:pt idx="31">
                  <c:v>45289</c:v>
                </c:pt>
                <c:pt idx="32">
                  <c:v>45296</c:v>
                </c:pt>
                <c:pt idx="33">
                  <c:v>45317</c:v>
                </c:pt>
                <c:pt idx="34">
                  <c:v>45324</c:v>
                </c:pt>
                <c:pt idx="35">
                  <c:v>45331</c:v>
                </c:pt>
                <c:pt idx="36">
                  <c:v>45338</c:v>
                </c:pt>
                <c:pt idx="37">
                  <c:v>45345</c:v>
                </c:pt>
                <c:pt idx="38">
                  <c:v>45352</c:v>
                </c:pt>
                <c:pt idx="39">
                  <c:v>45359</c:v>
                </c:pt>
                <c:pt idx="40">
                  <c:v>45373</c:v>
                </c:pt>
                <c:pt idx="41">
                  <c:v>45380</c:v>
                </c:pt>
                <c:pt idx="42">
                  <c:v>45387</c:v>
                </c:pt>
              </c:numCache>
            </c:numRef>
          </c:xVal>
          <c:yVal>
            <c:numRef>
              <c:f>'Courbes de température'!$F$176:$F$218</c:f>
              <c:numCache>
                <c:formatCode>0.0</c:formatCode>
                <c:ptCount val="43"/>
                <c:pt idx="0">
                  <c:v>9.5</c:v>
                </c:pt>
                <c:pt idx="1">
                  <c:v>11</c:v>
                </c:pt>
                <c:pt idx="2">
                  <c:v>15</c:v>
                </c:pt>
                <c:pt idx="3">
                  <c:v>20</c:v>
                </c:pt>
                <c:pt idx="4">
                  <c:v>18</c:v>
                </c:pt>
                <c:pt idx="5">
                  <c:v>17</c:v>
                </c:pt>
                <c:pt idx="6">
                  <c:v>18</c:v>
                </c:pt>
                <c:pt idx="7">
                  <c:v>20</c:v>
                </c:pt>
                <c:pt idx="8">
                  <c:v>26</c:v>
                </c:pt>
                <c:pt idx="9">
                  <c:v>19</c:v>
                </c:pt>
                <c:pt idx="10">
                  <c:v>25</c:v>
                </c:pt>
                <c:pt idx="11">
                  <c:v>21</c:v>
                </c:pt>
                <c:pt idx="12">
                  <c:v>20</c:v>
                </c:pt>
                <c:pt idx="13">
                  <c:v>20</c:v>
                </c:pt>
                <c:pt idx="14">
                  <c:v>18</c:v>
                </c:pt>
                <c:pt idx="15">
                  <c:v>25</c:v>
                </c:pt>
                <c:pt idx="16">
                  <c:v>31</c:v>
                </c:pt>
                <c:pt idx="17">
                  <c:v>27</c:v>
                </c:pt>
                <c:pt idx="18">
                  <c:v>18</c:v>
                </c:pt>
                <c:pt idx="19">
                  <c:v>18</c:v>
                </c:pt>
                <c:pt idx="20">
                  <c:v>19</c:v>
                </c:pt>
                <c:pt idx="21">
                  <c:v>21</c:v>
                </c:pt>
                <c:pt idx="22">
                  <c:v>21</c:v>
                </c:pt>
                <c:pt idx="23">
                  <c:v>19</c:v>
                </c:pt>
                <c:pt idx="24">
                  <c:v>14</c:v>
                </c:pt>
                <c:pt idx="25">
                  <c:v>15</c:v>
                </c:pt>
                <c:pt idx="26">
                  <c:v>11</c:v>
                </c:pt>
                <c:pt idx="27">
                  <c:v>11</c:v>
                </c:pt>
                <c:pt idx="28">
                  <c:v>9</c:v>
                </c:pt>
                <c:pt idx="29">
                  <c:v>10</c:v>
                </c:pt>
                <c:pt idx="30">
                  <c:v>13</c:v>
                </c:pt>
                <c:pt idx="31">
                  <c:v>14</c:v>
                </c:pt>
                <c:pt idx="32">
                  <c:v>12</c:v>
                </c:pt>
                <c:pt idx="33">
                  <c:v>8</c:v>
                </c:pt>
                <c:pt idx="34">
                  <c:v>12</c:v>
                </c:pt>
                <c:pt idx="35">
                  <c:v>13</c:v>
                </c:pt>
                <c:pt idx="36">
                  <c:v>18</c:v>
                </c:pt>
                <c:pt idx="37">
                  <c:v>13</c:v>
                </c:pt>
                <c:pt idx="38">
                  <c:v>11</c:v>
                </c:pt>
                <c:pt idx="39">
                  <c:v>13</c:v>
                </c:pt>
                <c:pt idx="40">
                  <c:v>19</c:v>
                </c:pt>
                <c:pt idx="41">
                  <c:v>17</c:v>
                </c:pt>
                <c:pt idx="42">
                  <c:v>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5C-46DA-9982-EC702151BED8}"/>
            </c:ext>
          </c:extLst>
        </c:ser>
        <c:ser>
          <c:idx val="1"/>
          <c:order val="1"/>
          <c:tx>
            <c:strRef>
              <c:f>'Courbes de température'!$G$175</c:f>
              <c:strCache>
                <c:ptCount val="1"/>
                <c:pt idx="0">
                  <c:v>T° externe (°C)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'Courbes de température'!$E$176:$E$218</c:f>
              <c:numCache>
                <c:formatCode>m/d/yyyy</c:formatCode>
                <c:ptCount val="43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45107</c:v>
                </c:pt>
                <c:pt idx="10">
                  <c:v>45114</c:v>
                </c:pt>
                <c:pt idx="11">
                  <c:v>45121</c:v>
                </c:pt>
                <c:pt idx="12">
                  <c:v>45128</c:v>
                </c:pt>
                <c:pt idx="13">
                  <c:v>45135</c:v>
                </c:pt>
                <c:pt idx="14">
                  <c:v>45142</c:v>
                </c:pt>
                <c:pt idx="15">
                  <c:v>45149</c:v>
                </c:pt>
                <c:pt idx="16">
                  <c:v>45156</c:v>
                </c:pt>
                <c:pt idx="17">
                  <c:v>45163</c:v>
                </c:pt>
                <c:pt idx="18">
                  <c:v>45170</c:v>
                </c:pt>
                <c:pt idx="19">
                  <c:v>45191</c:v>
                </c:pt>
                <c:pt idx="20">
                  <c:v>45198</c:v>
                </c:pt>
                <c:pt idx="21">
                  <c:v>45205</c:v>
                </c:pt>
                <c:pt idx="22">
                  <c:v>45212</c:v>
                </c:pt>
                <c:pt idx="23">
                  <c:v>45219</c:v>
                </c:pt>
                <c:pt idx="24">
                  <c:v>45226</c:v>
                </c:pt>
                <c:pt idx="25">
                  <c:v>45233</c:v>
                </c:pt>
                <c:pt idx="26">
                  <c:v>45240</c:v>
                </c:pt>
                <c:pt idx="27">
                  <c:v>45247</c:v>
                </c:pt>
                <c:pt idx="28">
                  <c:v>45261</c:v>
                </c:pt>
                <c:pt idx="29">
                  <c:v>45275</c:v>
                </c:pt>
                <c:pt idx="30">
                  <c:v>45282</c:v>
                </c:pt>
                <c:pt idx="31">
                  <c:v>45289</c:v>
                </c:pt>
                <c:pt idx="32">
                  <c:v>45296</c:v>
                </c:pt>
                <c:pt idx="33">
                  <c:v>45317</c:v>
                </c:pt>
                <c:pt idx="34">
                  <c:v>45324</c:v>
                </c:pt>
                <c:pt idx="35">
                  <c:v>45331</c:v>
                </c:pt>
                <c:pt idx="36">
                  <c:v>45338</c:v>
                </c:pt>
                <c:pt idx="37">
                  <c:v>45345</c:v>
                </c:pt>
                <c:pt idx="38">
                  <c:v>45352</c:v>
                </c:pt>
                <c:pt idx="39">
                  <c:v>45359</c:v>
                </c:pt>
                <c:pt idx="40">
                  <c:v>45373</c:v>
                </c:pt>
                <c:pt idx="41">
                  <c:v>45380</c:v>
                </c:pt>
                <c:pt idx="42">
                  <c:v>45387</c:v>
                </c:pt>
              </c:numCache>
            </c:numRef>
          </c:xVal>
          <c:yVal>
            <c:numRef>
              <c:f>'Courbes de température'!$G$176:$G$218</c:f>
              <c:numCache>
                <c:formatCode>0.0</c:formatCode>
                <c:ptCount val="43"/>
                <c:pt idx="0">
                  <c:v>13</c:v>
                </c:pt>
                <c:pt idx="1">
                  <c:v>17</c:v>
                </c:pt>
                <c:pt idx="2">
                  <c:v>18</c:v>
                </c:pt>
                <c:pt idx="3">
                  <c:v>21</c:v>
                </c:pt>
                <c:pt idx="4">
                  <c:v>19</c:v>
                </c:pt>
                <c:pt idx="5">
                  <c:v>22</c:v>
                </c:pt>
                <c:pt idx="6">
                  <c:v>21</c:v>
                </c:pt>
                <c:pt idx="7">
                  <c:v>20</c:v>
                </c:pt>
                <c:pt idx="8">
                  <c:v>30</c:v>
                </c:pt>
                <c:pt idx="9">
                  <c:v>20</c:v>
                </c:pt>
                <c:pt idx="10">
                  <c:v>30</c:v>
                </c:pt>
                <c:pt idx="11">
                  <c:v>19</c:v>
                </c:pt>
                <c:pt idx="12">
                  <c:v>20</c:v>
                </c:pt>
                <c:pt idx="13">
                  <c:v>23</c:v>
                </c:pt>
                <c:pt idx="14">
                  <c:v>18</c:v>
                </c:pt>
                <c:pt idx="15">
                  <c:v>27</c:v>
                </c:pt>
                <c:pt idx="16">
                  <c:v>28</c:v>
                </c:pt>
                <c:pt idx="17">
                  <c:v>22</c:v>
                </c:pt>
                <c:pt idx="18">
                  <c:v>24</c:v>
                </c:pt>
                <c:pt idx="19">
                  <c:v>14</c:v>
                </c:pt>
                <c:pt idx="20">
                  <c:v>18</c:v>
                </c:pt>
                <c:pt idx="21">
                  <c:v>22</c:v>
                </c:pt>
                <c:pt idx="22">
                  <c:v>14</c:v>
                </c:pt>
                <c:pt idx="23">
                  <c:v>14</c:v>
                </c:pt>
                <c:pt idx="24">
                  <c:v>13</c:v>
                </c:pt>
                <c:pt idx="25">
                  <c:v>11</c:v>
                </c:pt>
                <c:pt idx="26">
                  <c:v>8</c:v>
                </c:pt>
                <c:pt idx="27">
                  <c:v>7</c:v>
                </c:pt>
                <c:pt idx="28">
                  <c:v>5</c:v>
                </c:pt>
                <c:pt idx="29">
                  <c:v>7</c:v>
                </c:pt>
                <c:pt idx="30">
                  <c:v>11</c:v>
                </c:pt>
                <c:pt idx="31">
                  <c:v>10</c:v>
                </c:pt>
                <c:pt idx="32">
                  <c:v>7</c:v>
                </c:pt>
                <c:pt idx="33">
                  <c:v>7</c:v>
                </c:pt>
                <c:pt idx="34">
                  <c:v>8</c:v>
                </c:pt>
                <c:pt idx="35">
                  <c:v>10</c:v>
                </c:pt>
                <c:pt idx="36">
                  <c:v>14</c:v>
                </c:pt>
                <c:pt idx="37">
                  <c:v>12</c:v>
                </c:pt>
                <c:pt idx="38">
                  <c:v>10</c:v>
                </c:pt>
                <c:pt idx="39">
                  <c:v>12</c:v>
                </c:pt>
                <c:pt idx="40">
                  <c:v>13</c:v>
                </c:pt>
                <c:pt idx="41">
                  <c:v>13</c:v>
                </c:pt>
                <c:pt idx="42">
                  <c:v>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65C-46DA-9982-EC702151B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032864"/>
        <c:axId val="351031616"/>
      </c:scatterChart>
      <c:valAx>
        <c:axId val="35103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1031616"/>
        <c:crosses val="autoZero"/>
        <c:crossBetween val="midCat"/>
      </c:valAx>
      <c:valAx>
        <c:axId val="35103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1032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Participant 11bis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'Courbes de température'!$N$63</c:f>
              <c:strCache>
                <c:ptCount val="1"/>
                <c:pt idx="0">
                  <c:v>T° compost (°C)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'Courbes de température'!$M$64:$M$106</c:f>
              <c:numCache>
                <c:formatCode>m/d/yyyy</c:formatCode>
                <c:ptCount val="43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45107</c:v>
                </c:pt>
                <c:pt idx="10">
                  <c:v>45114</c:v>
                </c:pt>
                <c:pt idx="11">
                  <c:v>45121</c:v>
                </c:pt>
                <c:pt idx="12">
                  <c:v>45128</c:v>
                </c:pt>
                <c:pt idx="13">
                  <c:v>45135</c:v>
                </c:pt>
                <c:pt idx="14">
                  <c:v>45142</c:v>
                </c:pt>
                <c:pt idx="15">
                  <c:v>45149</c:v>
                </c:pt>
                <c:pt idx="16">
                  <c:v>45156</c:v>
                </c:pt>
                <c:pt idx="17">
                  <c:v>45163</c:v>
                </c:pt>
                <c:pt idx="18">
                  <c:v>45170</c:v>
                </c:pt>
                <c:pt idx="19">
                  <c:v>45191</c:v>
                </c:pt>
                <c:pt idx="20">
                  <c:v>45198</c:v>
                </c:pt>
                <c:pt idx="21">
                  <c:v>45205</c:v>
                </c:pt>
                <c:pt idx="22">
                  <c:v>45212</c:v>
                </c:pt>
                <c:pt idx="23">
                  <c:v>45219</c:v>
                </c:pt>
                <c:pt idx="24">
                  <c:v>45226</c:v>
                </c:pt>
                <c:pt idx="25">
                  <c:v>45233</c:v>
                </c:pt>
                <c:pt idx="26">
                  <c:v>45240</c:v>
                </c:pt>
                <c:pt idx="27">
                  <c:v>45247</c:v>
                </c:pt>
                <c:pt idx="28">
                  <c:v>45261</c:v>
                </c:pt>
                <c:pt idx="29">
                  <c:v>45275</c:v>
                </c:pt>
                <c:pt idx="30">
                  <c:v>45282</c:v>
                </c:pt>
                <c:pt idx="31">
                  <c:v>45289</c:v>
                </c:pt>
                <c:pt idx="32">
                  <c:v>45296</c:v>
                </c:pt>
                <c:pt idx="33">
                  <c:v>45317</c:v>
                </c:pt>
                <c:pt idx="34">
                  <c:v>45324</c:v>
                </c:pt>
                <c:pt idx="35">
                  <c:v>45331</c:v>
                </c:pt>
                <c:pt idx="36">
                  <c:v>45338</c:v>
                </c:pt>
                <c:pt idx="37">
                  <c:v>45345</c:v>
                </c:pt>
                <c:pt idx="38">
                  <c:v>45352</c:v>
                </c:pt>
                <c:pt idx="39">
                  <c:v>45359</c:v>
                </c:pt>
                <c:pt idx="40">
                  <c:v>45373</c:v>
                </c:pt>
                <c:pt idx="41">
                  <c:v>45380</c:v>
                </c:pt>
                <c:pt idx="42">
                  <c:v>45387</c:v>
                </c:pt>
              </c:numCache>
            </c:numRef>
          </c:xVal>
          <c:yVal>
            <c:numRef>
              <c:f>'Courbes de température'!$N$64:$N$106</c:f>
              <c:numCache>
                <c:formatCode>0.0</c:formatCode>
                <c:ptCount val="43"/>
                <c:pt idx="0">
                  <c:v>9</c:v>
                </c:pt>
                <c:pt idx="1">
                  <c:v>11</c:v>
                </c:pt>
                <c:pt idx="2">
                  <c:v>15</c:v>
                </c:pt>
                <c:pt idx="3">
                  <c:v>20</c:v>
                </c:pt>
                <c:pt idx="4">
                  <c:v>18</c:v>
                </c:pt>
                <c:pt idx="5">
                  <c:v>17</c:v>
                </c:pt>
                <c:pt idx="6">
                  <c:v>18</c:v>
                </c:pt>
                <c:pt idx="7">
                  <c:v>20</c:v>
                </c:pt>
                <c:pt idx="8">
                  <c:v>26</c:v>
                </c:pt>
                <c:pt idx="9">
                  <c:v>20</c:v>
                </c:pt>
                <c:pt idx="10">
                  <c:v>25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24</c:v>
                </c:pt>
                <c:pt idx="16">
                  <c:v>25</c:v>
                </c:pt>
                <c:pt idx="17">
                  <c:v>24</c:v>
                </c:pt>
                <c:pt idx="18">
                  <c:v>19</c:v>
                </c:pt>
                <c:pt idx="19">
                  <c:v>18</c:v>
                </c:pt>
                <c:pt idx="20">
                  <c:v>20</c:v>
                </c:pt>
                <c:pt idx="21">
                  <c:v>21</c:v>
                </c:pt>
                <c:pt idx="22">
                  <c:v>20</c:v>
                </c:pt>
                <c:pt idx="23">
                  <c:v>18</c:v>
                </c:pt>
                <c:pt idx="24">
                  <c:v>14</c:v>
                </c:pt>
                <c:pt idx="25">
                  <c:v>14</c:v>
                </c:pt>
                <c:pt idx="26">
                  <c:v>11</c:v>
                </c:pt>
                <c:pt idx="27">
                  <c:v>11</c:v>
                </c:pt>
                <c:pt idx="28">
                  <c:v>8</c:v>
                </c:pt>
                <c:pt idx="29">
                  <c:v>9</c:v>
                </c:pt>
                <c:pt idx="30">
                  <c:v>11</c:v>
                </c:pt>
                <c:pt idx="31">
                  <c:v>11</c:v>
                </c:pt>
                <c:pt idx="32">
                  <c:v>10</c:v>
                </c:pt>
                <c:pt idx="33">
                  <c:v>8</c:v>
                </c:pt>
                <c:pt idx="34">
                  <c:v>13</c:v>
                </c:pt>
                <c:pt idx="35">
                  <c:v>14</c:v>
                </c:pt>
                <c:pt idx="36">
                  <c:v>18</c:v>
                </c:pt>
                <c:pt idx="37">
                  <c:v>13</c:v>
                </c:pt>
                <c:pt idx="38">
                  <c:v>11</c:v>
                </c:pt>
                <c:pt idx="39">
                  <c:v>14</c:v>
                </c:pt>
                <c:pt idx="40">
                  <c:v>20</c:v>
                </c:pt>
                <c:pt idx="41">
                  <c:v>17</c:v>
                </c:pt>
                <c:pt idx="42">
                  <c:v>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72-456D-B07E-9B55E455171D}"/>
            </c:ext>
          </c:extLst>
        </c:ser>
        <c:ser>
          <c:idx val="1"/>
          <c:order val="1"/>
          <c:tx>
            <c:strRef>
              <c:f>'Courbes de température'!$O$63</c:f>
              <c:strCache>
                <c:ptCount val="1"/>
                <c:pt idx="0">
                  <c:v>T° externe (°C)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'Courbes de température'!$M$64:$M$106</c:f>
              <c:numCache>
                <c:formatCode>m/d/yyyy</c:formatCode>
                <c:ptCount val="43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45107</c:v>
                </c:pt>
                <c:pt idx="10">
                  <c:v>45114</c:v>
                </c:pt>
                <c:pt idx="11">
                  <c:v>45121</c:v>
                </c:pt>
                <c:pt idx="12">
                  <c:v>45128</c:v>
                </c:pt>
                <c:pt idx="13">
                  <c:v>45135</c:v>
                </c:pt>
                <c:pt idx="14">
                  <c:v>45142</c:v>
                </c:pt>
                <c:pt idx="15">
                  <c:v>45149</c:v>
                </c:pt>
                <c:pt idx="16">
                  <c:v>45156</c:v>
                </c:pt>
                <c:pt idx="17">
                  <c:v>45163</c:v>
                </c:pt>
                <c:pt idx="18">
                  <c:v>45170</c:v>
                </c:pt>
                <c:pt idx="19">
                  <c:v>45191</c:v>
                </c:pt>
                <c:pt idx="20">
                  <c:v>45198</c:v>
                </c:pt>
                <c:pt idx="21">
                  <c:v>45205</c:v>
                </c:pt>
                <c:pt idx="22">
                  <c:v>45212</c:v>
                </c:pt>
                <c:pt idx="23">
                  <c:v>45219</c:v>
                </c:pt>
                <c:pt idx="24">
                  <c:v>45226</c:v>
                </c:pt>
                <c:pt idx="25">
                  <c:v>45233</c:v>
                </c:pt>
                <c:pt idx="26">
                  <c:v>45240</c:v>
                </c:pt>
                <c:pt idx="27">
                  <c:v>45247</c:v>
                </c:pt>
                <c:pt idx="28">
                  <c:v>45261</c:v>
                </c:pt>
                <c:pt idx="29">
                  <c:v>45275</c:v>
                </c:pt>
                <c:pt idx="30">
                  <c:v>45282</c:v>
                </c:pt>
                <c:pt idx="31">
                  <c:v>45289</c:v>
                </c:pt>
                <c:pt idx="32">
                  <c:v>45296</c:v>
                </c:pt>
                <c:pt idx="33">
                  <c:v>45317</c:v>
                </c:pt>
                <c:pt idx="34">
                  <c:v>45324</c:v>
                </c:pt>
                <c:pt idx="35">
                  <c:v>45331</c:v>
                </c:pt>
                <c:pt idx="36">
                  <c:v>45338</c:v>
                </c:pt>
                <c:pt idx="37">
                  <c:v>45345</c:v>
                </c:pt>
                <c:pt idx="38">
                  <c:v>45352</c:v>
                </c:pt>
                <c:pt idx="39">
                  <c:v>45359</c:v>
                </c:pt>
                <c:pt idx="40">
                  <c:v>45373</c:v>
                </c:pt>
                <c:pt idx="41">
                  <c:v>45380</c:v>
                </c:pt>
                <c:pt idx="42">
                  <c:v>45387</c:v>
                </c:pt>
              </c:numCache>
            </c:numRef>
          </c:xVal>
          <c:yVal>
            <c:numRef>
              <c:f>'Courbes de température'!$O$64:$O$106</c:f>
              <c:numCache>
                <c:formatCode>0.0</c:formatCode>
                <c:ptCount val="43"/>
                <c:pt idx="0">
                  <c:v>13</c:v>
                </c:pt>
                <c:pt idx="1">
                  <c:v>17</c:v>
                </c:pt>
                <c:pt idx="2">
                  <c:v>18</c:v>
                </c:pt>
                <c:pt idx="3">
                  <c:v>21</c:v>
                </c:pt>
                <c:pt idx="4">
                  <c:v>19</c:v>
                </c:pt>
                <c:pt idx="5">
                  <c:v>22</c:v>
                </c:pt>
                <c:pt idx="6">
                  <c:v>21</c:v>
                </c:pt>
                <c:pt idx="7">
                  <c:v>20</c:v>
                </c:pt>
                <c:pt idx="8">
                  <c:v>30</c:v>
                </c:pt>
                <c:pt idx="9">
                  <c:v>20</c:v>
                </c:pt>
                <c:pt idx="10">
                  <c:v>30</c:v>
                </c:pt>
                <c:pt idx="11">
                  <c:v>19</c:v>
                </c:pt>
                <c:pt idx="12">
                  <c:v>20</c:v>
                </c:pt>
                <c:pt idx="13">
                  <c:v>23</c:v>
                </c:pt>
                <c:pt idx="14">
                  <c:v>18</c:v>
                </c:pt>
                <c:pt idx="15">
                  <c:v>27</c:v>
                </c:pt>
                <c:pt idx="16">
                  <c:v>28</c:v>
                </c:pt>
                <c:pt idx="17">
                  <c:v>22</c:v>
                </c:pt>
                <c:pt idx="18">
                  <c:v>24</c:v>
                </c:pt>
                <c:pt idx="19">
                  <c:v>14</c:v>
                </c:pt>
                <c:pt idx="20">
                  <c:v>18</c:v>
                </c:pt>
                <c:pt idx="21">
                  <c:v>22</c:v>
                </c:pt>
                <c:pt idx="22">
                  <c:v>14</c:v>
                </c:pt>
                <c:pt idx="23">
                  <c:v>14</c:v>
                </c:pt>
                <c:pt idx="24">
                  <c:v>13</c:v>
                </c:pt>
                <c:pt idx="25">
                  <c:v>11</c:v>
                </c:pt>
                <c:pt idx="26">
                  <c:v>8</c:v>
                </c:pt>
                <c:pt idx="27">
                  <c:v>7</c:v>
                </c:pt>
                <c:pt idx="28">
                  <c:v>5</c:v>
                </c:pt>
                <c:pt idx="29">
                  <c:v>7</c:v>
                </c:pt>
                <c:pt idx="30">
                  <c:v>11</c:v>
                </c:pt>
                <c:pt idx="31">
                  <c:v>10</c:v>
                </c:pt>
                <c:pt idx="32">
                  <c:v>7</c:v>
                </c:pt>
                <c:pt idx="33">
                  <c:v>7</c:v>
                </c:pt>
                <c:pt idx="34">
                  <c:v>8</c:v>
                </c:pt>
                <c:pt idx="35">
                  <c:v>10</c:v>
                </c:pt>
                <c:pt idx="36">
                  <c:v>14</c:v>
                </c:pt>
                <c:pt idx="37">
                  <c:v>12</c:v>
                </c:pt>
                <c:pt idx="38">
                  <c:v>10</c:v>
                </c:pt>
                <c:pt idx="39">
                  <c:v>12</c:v>
                </c:pt>
                <c:pt idx="40">
                  <c:v>13</c:v>
                </c:pt>
                <c:pt idx="41">
                  <c:v>13</c:v>
                </c:pt>
                <c:pt idx="42">
                  <c:v>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72-456D-B07E-9B55E4551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034208"/>
        <c:axId val="293034624"/>
      </c:scatterChart>
      <c:valAx>
        <c:axId val="293034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034624"/>
        <c:crosses val="autoZero"/>
        <c:crossBetween val="midCat"/>
      </c:valAx>
      <c:valAx>
        <c:axId val="29303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034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Participant 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'Courbes de température'!$J$175</c:f>
              <c:strCache>
                <c:ptCount val="1"/>
                <c:pt idx="0">
                  <c:v>T° compost (°C)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'Courbes de température'!$I$176:$I$227</c:f>
              <c:numCache>
                <c:formatCode>m/d/yyyy</c:formatCode>
                <c:ptCount val="52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45093</c:v>
                </c:pt>
                <c:pt idx="10">
                  <c:v>45100</c:v>
                </c:pt>
                <c:pt idx="11">
                  <c:v>45107</c:v>
                </c:pt>
                <c:pt idx="12">
                  <c:v>45114</c:v>
                </c:pt>
                <c:pt idx="13">
                  <c:v>45121</c:v>
                </c:pt>
                <c:pt idx="14">
                  <c:v>45128</c:v>
                </c:pt>
                <c:pt idx="15">
                  <c:v>45135</c:v>
                </c:pt>
                <c:pt idx="16">
                  <c:v>45142</c:v>
                </c:pt>
                <c:pt idx="17">
                  <c:v>45149</c:v>
                </c:pt>
                <c:pt idx="18">
                  <c:v>45156</c:v>
                </c:pt>
                <c:pt idx="19">
                  <c:v>45163</c:v>
                </c:pt>
                <c:pt idx="20">
                  <c:v>45170</c:v>
                </c:pt>
                <c:pt idx="21">
                  <c:v>45177</c:v>
                </c:pt>
                <c:pt idx="22">
                  <c:v>45184</c:v>
                </c:pt>
                <c:pt idx="23">
                  <c:v>45191</c:v>
                </c:pt>
                <c:pt idx="24">
                  <c:v>45198</c:v>
                </c:pt>
                <c:pt idx="25">
                  <c:v>45205</c:v>
                </c:pt>
                <c:pt idx="26">
                  <c:v>45212</c:v>
                </c:pt>
                <c:pt idx="27">
                  <c:v>45219</c:v>
                </c:pt>
                <c:pt idx="28">
                  <c:v>45226</c:v>
                </c:pt>
                <c:pt idx="29">
                  <c:v>45233</c:v>
                </c:pt>
                <c:pt idx="30">
                  <c:v>45240</c:v>
                </c:pt>
                <c:pt idx="31">
                  <c:v>45247</c:v>
                </c:pt>
                <c:pt idx="32">
                  <c:v>45254</c:v>
                </c:pt>
                <c:pt idx="33">
                  <c:v>45261</c:v>
                </c:pt>
                <c:pt idx="34">
                  <c:v>45268</c:v>
                </c:pt>
                <c:pt idx="35">
                  <c:v>45275</c:v>
                </c:pt>
                <c:pt idx="36">
                  <c:v>45282</c:v>
                </c:pt>
                <c:pt idx="37">
                  <c:v>45289</c:v>
                </c:pt>
                <c:pt idx="38">
                  <c:v>45296</c:v>
                </c:pt>
                <c:pt idx="39">
                  <c:v>45303</c:v>
                </c:pt>
                <c:pt idx="40">
                  <c:v>45310</c:v>
                </c:pt>
                <c:pt idx="41">
                  <c:v>45317</c:v>
                </c:pt>
                <c:pt idx="42">
                  <c:v>45324</c:v>
                </c:pt>
                <c:pt idx="43">
                  <c:v>45331</c:v>
                </c:pt>
                <c:pt idx="44">
                  <c:v>45338</c:v>
                </c:pt>
                <c:pt idx="45">
                  <c:v>45345</c:v>
                </c:pt>
                <c:pt idx="46">
                  <c:v>45352</c:v>
                </c:pt>
                <c:pt idx="47">
                  <c:v>45359</c:v>
                </c:pt>
                <c:pt idx="48">
                  <c:v>45366</c:v>
                </c:pt>
                <c:pt idx="49">
                  <c:v>45373</c:v>
                </c:pt>
                <c:pt idx="50">
                  <c:v>45380</c:v>
                </c:pt>
                <c:pt idx="51">
                  <c:v>45387</c:v>
                </c:pt>
              </c:numCache>
            </c:numRef>
          </c:xVal>
          <c:yVal>
            <c:numRef>
              <c:f>'Courbes de température'!$J$176:$J$227</c:f>
              <c:numCache>
                <c:formatCode>0.0</c:formatCode>
                <c:ptCount val="52"/>
                <c:pt idx="0">
                  <c:v>12</c:v>
                </c:pt>
                <c:pt idx="1">
                  <c:v>14</c:v>
                </c:pt>
                <c:pt idx="2">
                  <c:v>16</c:v>
                </c:pt>
                <c:pt idx="3">
                  <c:v>34</c:v>
                </c:pt>
                <c:pt idx="4">
                  <c:v>28</c:v>
                </c:pt>
                <c:pt idx="5">
                  <c:v>26</c:v>
                </c:pt>
                <c:pt idx="6">
                  <c:v>32</c:v>
                </c:pt>
                <c:pt idx="7">
                  <c:v>31</c:v>
                </c:pt>
                <c:pt idx="8">
                  <c:v>37</c:v>
                </c:pt>
                <c:pt idx="9">
                  <c:v>35</c:v>
                </c:pt>
                <c:pt idx="10">
                  <c:v>30</c:v>
                </c:pt>
                <c:pt idx="11">
                  <c:v>30</c:v>
                </c:pt>
                <c:pt idx="12">
                  <c:v>39</c:v>
                </c:pt>
                <c:pt idx="13">
                  <c:v>37</c:v>
                </c:pt>
                <c:pt idx="14">
                  <c:v>33</c:v>
                </c:pt>
                <c:pt idx="15">
                  <c:v>29</c:v>
                </c:pt>
                <c:pt idx="16">
                  <c:v>29</c:v>
                </c:pt>
                <c:pt idx="17">
                  <c:v>30</c:v>
                </c:pt>
                <c:pt idx="18">
                  <c:v>44</c:v>
                </c:pt>
                <c:pt idx="19">
                  <c:v>28</c:v>
                </c:pt>
                <c:pt idx="20">
                  <c:v>29</c:v>
                </c:pt>
                <c:pt idx="21">
                  <c:v>38</c:v>
                </c:pt>
                <c:pt idx="22">
                  <c:v>36</c:v>
                </c:pt>
                <c:pt idx="23">
                  <c:v>29</c:v>
                </c:pt>
                <c:pt idx="24">
                  <c:v>30</c:v>
                </c:pt>
                <c:pt idx="25">
                  <c:v>25</c:v>
                </c:pt>
                <c:pt idx="26">
                  <c:v>28</c:v>
                </c:pt>
                <c:pt idx="27">
                  <c:v>25</c:v>
                </c:pt>
                <c:pt idx="28">
                  <c:v>20</c:v>
                </c:pt>
                <c:pt idx="29">
                  <c:v>18</c:v>
                </c:pt>
                <c:pt idx="30">
                  <c:v>18</c:v>
                </c:pt>
                <c:pt idx="31">
                  <c:v>18</c:v>
                </c:pt>
                <c:pt idx="32">
                  <c:v>17</c:v>
                </c:pt>
                <c:pt idx="33">
                  <c:v>9</c:v>
                </c:pt>
                <c:pt idx="34">
                  <c:v>9</c:v>
                </c:pt>
                <c:pt idx="35">
                  <c:v>16</c:v>
                </c:pt>
                <c:pt idx="36">
                  <c:v>16</c:v>
                </c:pt>
                <c:pt idx="37">
                  <c:v>19</c:v>
                </c:pt>
                <c:pt idx="38">
                  <c:v>19</c:v>
                </c:pt>
                <c:pt idx="39">
                  <c:v>3</c:v>
                </c:pt>
                <c:pt idx="40">
                  <c:v>6</c:v>
                </c:pt>
                <c:pt idx="41">
                  <c:v>17</c:v>
                </c:pt>
                <c:pt idx="42">
                  <c:v>18</c:v>
                </c:pt>
                <c:pt idx="43">
                  <c:v>20</c:v>
                </c:pt>
                <c:pt idx="44">
                  <c:v>25</c:v>
                </c:pt>
                <c:pt idx="45">
                  <c:v>19</c:v>
                </c:pt>
                <c:pt idx="46">
                  <c:v>16</c:v>
                </c:pt>
                <c:pt idx="47">
                  <c:v>17</c:v>
                </c:pt>
                <c:pt idx="48">
                  <c:v>25</c:v>
                </c:pt>
                <c:pt idx="49">
                  <c:v>24</c:v>
                </c:pt>
                <c:pt idx="50">
                  <c:v>21</c:v>
                </c:pt>
                <c:pt idx="51">
                  <c:v>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2C-42C5-82F7-A8DFAB434ED2}"/>
            </c:ext>
          </c:extLst>
        </c:ser>
        <c:ser>
          <c:idx val="1"/>
          <c:order val="1"/>
          <c:tx>
            <c:strRef>
              <c:f>'Courbes de température'!$K$175</c:f>
              <c:strCache>
                <c:ptCount val="1"/>
                <c:pt idx="0">
                  <c:v>T° externe (°C)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'Courbes de température'!$I$176:$I$227</c:f>
              <c:numCache>
                <c:formatCode>m/d/yyyy</c:formatCode>
                <c:ptCount val="52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45093</c:v>
                </c:pt>
                <c:pt idx="10">
                  <c:v>45100</c:v>
                </c:pt>
                <c:pt idx="11">
                  <c:v>45107</c:v>
                </c:pt>
                <c:pt idx="12">
                  <c:v>45114</c:v>
                </c:pt>
                <c:pt idx="13">
                  <c:v>45121</c:v>
                </c:pt>
                <c:pt idx="14">
                  <c:v>45128</c:v>
                </c:pt>
                <c:pt idx="15">
                  <c:v>45135</c:v>
                </c:pt>
                <c:pt idx="16">
                  <c:v>45142</c:v>
                </c:pt>
                <c:pt idx="17">
                  <c:v>45149</c:v>
                </c:pt>
                <c:pt idx="18">
                  <c:v>45156</c:v>
                </c:pt>
                <c:pt idx="19">
                  <c:v>45163</c:v>
                </c:pt>
                <c:pt idx="20">
                  <c:v>45170</c:v>
                </c:pt>
                <c:pt idx="21">
                  <c:v>45177</c:v>
                </c:pt>
                <c:pt idx="22">
                  <c:v>45184</c:v>
                </c:pt>
                <c:pt idx="23">
                  <c:v>45191</c:v>
                </c:pt>
                <c:pt idx="24">
                  <c:v>45198</c:v>
                </c:pt>
                <c:pt idx="25">
                  <c:v>45205</c:v>
                </c:pt>
                <c:pt idx="26">
                  <c:v>45212</c:v>
                </c:pt>
                <c:pt idx="27">
                  <c:v>45219</c:v>
                </c:pt>
                <c:pt idx="28">
                  <c:v>45226</c:v>
                </c:pt>
                <c:pt idx="29">
                  <c:v>45233</c:v>
                </c:pt>
                <c:pt idx="30">
                  <c:v>45240</c:v>
                </c:pt>
                <c:pt idx="31">
                  <c:v>45247</c:v>
                </c:pt>
                <c:pt idx="32">
                  <c:v>45254</c:v>
                </c:pt>
                <c:pt idx="33">
                  <c:v>45261</c:v>
                </c:pt>
                <c:pt idx="34">
                  <c:v>45268</c:v>
                </c:pt>
                <c:pt idx="35">
                  <c:v>45275</c:v>
                </c:pt>
                <c:pt idx="36">
                  <c:v>45282</c:v>
                </c:pt>
                <c:pt idx="37">
                  <c:v>45289</c:v>
                </c:pt>
                <c:pt idx="38">
                  <c:v>45296</c:v>
                </c:pt>
                <c:pt idx="39">
                  <c:v>45303</c:v>
                </c:pt>
                <c:pt idx="40">
                  <c:v>45310</c:v>
                </c:pt>
                <c:pt idx="41">
                  <c:v>45317</c:v>
                </c:pt>
                <c:pt idx="42">
                  <c:v>45324</c:v>
                </c:pt>
                <c:pt idx="43">
                  <c:v>45331</c:v>
                </c:pt>
                <c:pt idx="44">
                  <c:v>45338</c:v>
                </c:pt>
                <c:pt idx="45">
                  <c:v>45345</c:v>
                </c:pt>
                <c:pt idx="46">
                  <c:v>45352</c:v>
                </c:pt>
                <c:pt idx="47">
                  <c:v>45359</c:v>
                </c:pt>
                <c:pt idx="48">
                  <c:v>45366</c:v>
                </c:pt>
                <c:pt idx="49">
                  <c:v>45373</c:v>
                </c:pt>
                <c:pt idx="50">
                  <c:v>45380</c:v>
                </c:pt>
                <c:pt idx="51">
                  <c:v>45387</c:v>
                </c:pt>
              </c:numCache>
            </c:numRef>
          </c:xVal>
          <c:yVal>
            <c:numRef>
              <c:f>'Courbes de température'!$K$176:$K$227</c:f>
              <c:numCache>
                <c:formatCode>0.0</c:formatCode>
                <c:ptCount val="52"/>
                <c:pt idx="0">
                  <c:v>13</c:v>
                </c:pt>
                <c:pt idx="1">
                  <c:v>16</c:v>
                </c:pt>
                <c:pt idx="2">
                  <c:v>16</c:v>
                </c:pt>
                <c:pt idx="3">
                  <c:v>17</c:v>
                </c:pt>
                <c:pt idx="4">
                  <c:v>16</c:v>
                </c:pt>
                <c:pt idx="5">
                  <c:v>18</c:v>
                </c:pt>
                <c:pt idx="6">
                  <c:v>18</c:v>
                </c:pt>
                <c:pt idx="7">
                  <c:v>20</c:v>
                </c:pt>
                <c:pt idx="8">
                  <c:v>30</c:v>
                </c:pt>
                <c:pt idx="9">
                  <c:v>28</c:v>
                </c:pt>
                <c:pt idx="10">
                  <c:v>25</c:v>
                </c:pt>
                <c:pt idx="11">
                  <c:v>22</c:v>
                </c:pt>
                <c:pt idx="12">
                  <c:v>30</c:v>
                </c:pt>
                <c:pt idx="13">
                  <c:v>28</c:v>
                </c:pt>
                <c:pt idx="14">
                  <c:v>19</c:v>
                </c:pt>
                <c:pt idx="15">
                  <c:v>20</c:v>
                </c:pt>
                <c:pt idx="16">
                  <c:v>20</c:v>
                </c:pt>
                <c:pt idx="17">
                  <c:v>28</c:v>
                </c:pt>
                <c:pt idx="18">
                  <c:v>29</c:v>
                </c:pt>
                <c:pt idx="19">
                  <c:v>20</c:v>
                </c:pt>
                <c:pt idx="20">
                  <c:v>20</c:v>
                </c:pt>
                <c:pt idx="21">
                  <c:v>32</c:v>
                </c:pt>
                <c:pt idx="22">
                  <c:v>24</c:v>
                </c:pt>
                <c:pt idx="23">
                  <c:v>15</c:v>
                </c:pt>
                <c:pt idx="24">
                  <c:v>19</c:v>
                </c:pt>
                <c:pt idx="25">
                  <c:v>21</c:v>
                </c:pt>
                <c:pt idx="26">
                  <c:v>23</c:v>
                </c:pt>
                <c:pt idx="27">
                  <c:v>16</c:v>
                </c:pt>
                <c:pt idx="28">
                  <c:v>14</c:v>
                </c:pt>
                <c:pt idx="29">
                  <c:v>10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1</c:v>
                </c:pt>
                <c:pt idx="34">
                  <c:v>9</c:v>
                </c:pt>
                <c:pt idx="35">
                  <c:v>9</c:v>
                </c:pt>
                <c:pt idx="36">
                  <c:v>11</c:v>
                </c:pt>
                <c:pt idx="37">
                  <c:v>11</c:v>
                </c:pt>
                <c:pt idx="38">
                  <c:v>8</c:v>
                </c:pt>
                <c:pt idx="39">
                  <c:v>2</c:v>
                </c:pt>
                <c:pt idx="40">
                  <c:v>-2</c:v>
                </c:pt>
                <c:pt idx="41">
                  <c:v>3</c:v>
                </c:pt>
                <c:pt idx="42">
                  <c:v>7</c:v>
                </c:pt>
                <c:pt idx="43">
                  <c:v>13</c:v>
                </c:pt>
                <c:pt idx="44">
                  <c:v>13</c:v>
                </c:pt>
                <c:pt idx="45">
                  <c:v>10</c:v>
                </c:pt>
                <c:pt idx="46">
                  <c:v>9</c:v>
                </c:pt>
                <c:pt idx="47">
                  <c:v>14</c:v>
                </c:pt>
                <c:pt idx="48">
                  <c:v>14</c:v>
                </c:pt>
                <c:pt idx="49">
                  <c:v>13</c:v>
                </c:pt>
                <c:pt idx="50">
                  <c:v>16</c:v>
                </c:pt>
                <c:pt idx="51">
                  <c:v>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02C-42C5-82F7-A8DFAB434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0351504"/>
        <c:axId val="350350672"/>
      </c:scatterChart>
      <c:valAx>
        <c:axId val="350351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0350672"/>
        <c:crosses val="autoZero"/>
        <c:crossBetween val="midCat"/>
      </c:valAx>
      <c:valAx>
        <c:axId val="35035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0351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Sac A - Courbes</a:t>
            </a:r>
            <a:r>
              <a:rPr lang="en-US" baseline="0"/>
              <a:t> des températures moyennes relevées dans le fût expérimental et le milieu extérieur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'Courbes de température'!$AJ$6</c:f>
              <c:strCache>
                <c:ptCount val="1"/>
                <c:pt idx="0">
                  <c:v>T° compost (°C)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'Courbes de température'!$AI$7:$AI$58</c:f>
              <c:numCache>
                <c:formatCode>m/d/yyyy</c:formatCode>
                <c:ptCount val="52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45093</c:v>
                </c:pt>
                <c:pt idx="10">
                  <c:v>45100</c:v>
                </c:pt>
                <c:pt idx="11">
                  <c:v>45107</c:v>
                </c:pt>
                <c:pt idx="12">
                  <c:v>45114</c:v>
                </c:pt>
                <c:pt idx="13">
                  <c:v>45121</c:v>
                </c:pt>
                <c:pt idx="14">
                  <c:v>45128</c:v>
                </c:pt>
                <c:pt idx="15">
                  <c:v>45135</c:v>
                </c:pt>
                <c:pt idx="16">
                  <c:v>45142</c:v>
                </c:pt>
                <c:pt idx="17">
                  <c:v>45149</c:v>
                </c:pt>
                <c:pt idx="18">
                  <c:v>45156</c:v>
                </c:pt>
                <c:pt idx="19">
                  <c:v>45163</c:v>
                </c:pt>
                <c:pt idx="20">
                  <c:v>45170</c:v>
                </c:pt>
                <c:pt idx="21">
                  <c:v>45177</c:v>
                </c:pt>
                <c:pt idx="22">
                  <c:v>45184</c:v>
                </c:pt>
                <c:pt idx="23">
                  <c:v>45191</c:v>
                </c:pt>
                <c:pt idx="24">
                  <c:v>45198</c:v>
                </c:pt>
                <c:pt idx="25">
                  <c:v>45205</c:v>
                </c:pt>
                <c:pt idx="26">
                  <c:v>45212</c:v>
                </c:pt>
                <c:pt idx="27">
                  <c:v>45219</c:v>
                </c:pt>
                <c:pt idx="28">
                  <c:v>45226</c:v>
                </c:pt>
                <c:pt idx="29">
                  <c:v>45233</c:v>
                </c:pt>
                <c:pt idx="30">
                  <c:v>45240</c:v>
                </c:pt>
                <c:pt idx="31">
                  <c:v>45247</c:v>
                </c:pt>
                <c:pt idx="32">
                  <c:v>45254</c:v>
                </c:pt>
                <c:pt idx="33">
                  <c:v>45261</c:v>
                </c:pt>
                <c:pt idx="34">
                  <c:v>45268</c:v>
                </c:pt>
                <c:pt idx="35">
                  <c:v>45275</c:v>
                </c:pt>
                <c:pt idx="36">
                  <c:v>45282</c:v>
                </c:pt>
                <c:pt idx="37">
                  <c:v>45289</c:v>
                </c:pt>
                <c:pt idx="38">
                  <c:v>45296</c:v>
                </c:pt>
                <c:pt idx="39">
                  <c:v>45303</c:v>
                </c:pt>
                <c:pt idx="40">
                  <c:v>45310</c:v>
                </c:pt>
                <c:pt idx="41">
                  <c:v>45317</c:v>
                </c:pt>
                <c:pt idx="42">
                  <c:v>45324</c:v>
                </c:pt>
                <c:pt idx="43">
                  <c:v>45331</c:v>
                </c:pt>
                <c:pt idx="44">
                  <c:v>45338</c:v>
                </c:pt>
                <c:pt idx="45">
                  <c:v>45345</c:v>
                </c:pt>
                <c:pt idx="46">
                  <c:v>45352</c:v>
                </c:pt>
                <c:pt idx="47">
                  <c:v>45359</c:v>
                </c:pt>
                <c:pt idx="48">
                  <c:v>45366</c:v>
                </c:pt>
                <c:pt idx="49">
                  <c:v>45373</c:v>
                </c:pt>
                <c:pt idx="50">
                  <c:v>45380</c:v>
                </c:pt>
                <c:pt idx="51">
                  <c:v>45387</c:v>
                </c:pt>
              </c:numCache>
            </c:numRef>
          </c:xVal>
          <c:yVal>
            <c:numRef>
              <c:f>'Courbes de température'!$AJ$7:$AJ$58</c:f>
              <c:numCache>
                <c:formatCode>0.0</c:formatCode>
                <c:ptCount val="52"/>
                <c:pt idx="0">
                  <c:v>13.666666666666666</c:v>
                </c:pt>
                <c:pt idx="1">
                  <c:v>13</c:v>
                </c:pt>
                <c:pt idx="2">
                  <c:v>19.333333333333332</c:v>
                </c:pt>
                <c:pt idx="3">
                  <c:v>22.333333333333332</c:v>
                </c:pt>
                <c:pt idx="4">
                  <c:v>18.666666666666668</c:v>
                </c:pt>
                <c:pt idx="5">
                  <c:v>23.666666666666668</c:v>
                </c:pt>
                <c:pt idx="6">
                  <c:v>21.666666666666668</c:v>
                </c:pt>
                <c:pt idx="7">
                  <c:v>23.333333333333332</c:v>
                </c:pt>
                <c:pt idx="8">
                  <c:v>34.333333333333336</c:v>
                </c:pt>
                <c:pt idx="9">
                  <c:v>33</c:v>
                </c:pt>
                <c:pt idx="10">
                  <c:v>31.666666666666668</c:v>
                </c:pt>
                <c:pt idx="11">
                  <c:v>28.333333333333332</c:v>
                </c:pt>
                <c:pt idx="12">
                  <c:v>31</c:v>
                </c:pt>
                <c:pt idx="13">
                  <c:v>33.333333333333336</c:v>
                </c:pt>
                <c:pt idx="14">
                  <c:v>28.333333333333332</c:v>
                </c:pt>
                <c:pt idx="15">
                  <c:v>29.333333333333332</c:v>
                </c:pt>
                <c:pt idx="16">
                  <c:v>28</c:v>
                </c:pt>
                <c:pt idx="17">
                  <c:v>34</c:v>
                </c:pt>
                <c:pt idx="18">
                  <c:v>33</c:v>
                </c:pt>
                <c:pt idx="19">
                  <c:v>29</c:v>
                </c:pt>
                <c:pt idx="20">
                  <c:v>28</c:v>
                </c:pt>
                <c:pt idx="21">
                  <c:v>33.333333333333336</c:v>
                </c:pt>
                <c:pt idx="22">
                  <c:v>31</c:v>
                </c:pt>
                <c:pt idx="23">
                  <c:v>27</c:v>
                </c:pt>
                <c:pt idx="24">
                  <c:v>26</c:v>
                </c:pt>
                <c:pt idx="25">
                  <c:v>21.333333333333332</c:v>
                </c:pt>
                <c:pt idx="26">
                  <c:v>23.333333333333332</c:v>
                </c:pt>
                <c:pt idx="27">
                  <c:v>20.666666666666668</c:v>
                </c:pt>
                <c:pt idx="28">
                  <c:v>18.666666666666668</c:v>
                </c:pt>
                <c:pt idx="29">
                  <c:v>16.666666666666668</c:v>
                </c:pt>
                <c:pt idx="30">
                  <c:v>16.333333333333332</c:v>
                </c:pt>
                <c:pt idx="31">
                  <c:v>15</c:v>
                </c:pt>
                <c:pt idx="32">
                  <c:v>12.666666666666666</c:v>
                </c:pt>
                <c:pt idx="33">
                  <c:v>5.666666666666667</c:v>
                </c:pt>
                <c:pt idx="34">
                  <c:v>7.333333333333333</c:v>
                </c:pt>
                <c:pt idx="35">
                  <c:v>9</c:v>
                </c:pt>
                <c:pt idx="36">
                  <c:v>11</c:v>
                </c:pt>
                <c:pt idx="37">
                  <c:v>11.666666666666666</c:v>
                </c:pt>
                <c:pt idx="38">
                  <c:v>11.666666666666666</c:v>
                </c:pt>
                <c:pt idx="39">
                  <c:v>3.6666666666666665</c:v>
                </c:pt>
                <c:pt idx="40">
                  <c:v>3</c:v>
                </c:pt>
                <c:pt idx="41">
                  <c:v>9.6666666666666661</c:v>
                </c:pt>
                <c:pt idx="42">
                  <c:v>10.666666666666666</c:v>
                </c:pt>
                <c:pt idx="43">
                  <c:v>13.333333333333334</c:v>
                </c:pt>
                <c:pt idx="44">
                  <c:v>16</c:v>
                </c:pt>
                <c:pt idx="45">
                  <c:v>15</c:v>
                </c:pt>
                <c:pt idx="46">
                  <c:v>16</c:v>
                </c:pt>
                <c:pt idx="47">
                  <c:v>15</c:v>
                </c:pt>
                <c:pt idx="48">
                  <c:v>17</c:v>
                </c:pt>
                <c:pt idx="49">
                  <c:v>17.333333333333332</c:v>
                </c:pt>
                <c:pt idx="50">
                  <c:v>20</c:v>
                </c:pt>
                <c:pt idx="51">
                  <c:v>28.5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89-4BC0-BE19-2EA38B847099}"/>
            </c:ext>
          </c:extLst>
        </c:ser>
        <c:ser>
          <c:idx val="1"/>
          <c:order val="1"/>
          <c:tx>
            <c:strRef>
              <c:f>'Courbes de température'!$AK$6</c:f>
              <c:strCache>
                <c:ptCount val="1"/>
                <c:pt idx="0">
                  <c:v>T° externe (°C)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'Courbes de température'!$AI$7:$AI$58</c:f>
              <c:numCache>
                <c:formatCode>m/d/yyyy</c:formatCode>
                <c:ptCount val="52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45093</c:v>
                </c:pt>
                <c:pt idx="10">
                  <c:v>45100</c:v>
                </c:pt>
                <c:pt idx="11">
                  <c:v>45107</c:v>
                </c:pt>
                <c:pt idx="12">
                  <c:v>45114</c:v>
                </c:pt>
                <c:pt idx="13">
                  <c:v>45121</c:v>
                </c:pt>
                <c:pt idx="14">
                  <c:v>45128</c:v>
                </c:pt>
                <c:pt idx="15">
                  <c:v>45135</c:v>
                </c:pt>
                <c:pt idx="16">
                  <c:v>45142</c:v>
                </c:pt>
                <c:pt idx="17">
                  <c:v>45149</c:v>
                </c:pt>
                <c:pt idx="18">
                  <c:v>45156</c:v>
                </c:pt>
                <c:pt idx="19">
                  <c:v>45163</c:v>
                </c:pt>
                <c:pt idx="20">
                  <c:v>45170</c:v>
                </c:pt>
                <c:pt idx="21">
                  <c:v>45177</c:v>
                </c:pt>
                <c:pt idx="22">
                  <c:v>45184</c:v>
                </c:pt>
                <c:pt idx="23">
                  <c:v>45191</c:v>
                </c:pt>
                <c:pt idx="24">
                  <c:v>45198</c:v>
                </c:pt>
                <c:pt idx="25">
                  <c:v>45205</c:v>
                </c:pt>
                <c:pt idx="26">
                  <c:v>45212</c:v>
                </c:pt>
                <c:pt idx="27">
                  <c:v>45219</c:v>
                </c:pt>
                <c:pt idx="28">
                  <c:v>45226</c:v>
                </c:pt>
                <c:pt idx="29">
                  <c:v>45233</c:v>
                </c:pt>
                <c:pt idx="30">
                  <c:v>45240</c:v>
                </c:pt>
                <c:pt idx="31">
                  <c:v>45247</c:v>
                </c:pt>
                <c:pt idx="32">
                  <c:v>45254</c:v>
                </c:pt>
                <c:pt idx="33">
                  <c:v>45261</c:v>
                </c:pt>
                <c:pt idx="34">
                  <c:v>45268</c:v>
                </c:pt>
                <c:pt idx="35">
                  <c:v>45275</c:v>
                </c:pt>
                <c:pt idx="36">
                  <c:v>45282</c:v>
                </c:pt>
                <c:pt idx="37">
                  <c:v>45289</c:v>
                </c:pt>
                <c:pt idx="38">
                  <c:v>45296</c:v>
                </c:pt>
                <c:pt idx="39">
                  <c:v>45303</c:v>
                </c:pt>
                <c:pt idx="40">
                  <c:v>45310</c:v>
                </c:pt>
                <c:pt idx="41">
                  <c:v>45317</c:v>
                </c:pt>
                <c:pt idx="42">
                  <c:v>45324</c:v>
                </c:pt>
                <c:pt idx="43">
                  <c:v>45331</c:v>
                </c:pt>
                <c:pt idx="44">
                  <c:v>45338</c:v>
                </c:pt>
                <c:pt idx="45">
                  <c:v>45345</c:v>
                </c:pt>
                <c:pt idx="46">
                  <c:v>45352</c:v>
                </c:pt>
                <c:pt idx="47">
                  <c:v>45359</c:v>
                </c:pt>
                <c:pt idx="48">
                  <c:v>45366</c:v>
                </c:pt>
                <c:pt idx="49">
                  <c:v>45373</c:v>
                </c:pt>
                <c:pt idx="50">
                  <c:v>45380</c:v>
                </c:pt>
                <c:pt idx="51">
                  <c:v>45387</c:v>
                </c:pt>
              </c:numCache>
            </c:numRef>
          </c:xVal>
          <c:yVal>
            <c:numRef>
              <c:f>'Courbes de température'!$AK$7:$AK$58</c:f>
              <c:numCache>
                <c:formatCode>0.0</c:formatCode>
                <c:ptCount val="52"/>
                <c:pt idx="0">
                  <c:v>12.6</c:v>
                </c:pt>
                <c:pt idx="1">
                  <c:v>13.233333333333334</c:v>
                </c:pt>
                <c:pt idx="2">
                  <c:v>15.333333333333334</c:v>
                </c:pt>
                <c:pt idx="3">
                  <c:v>17.666666666666668</c:v>
                </c:pt>
                <c:pt idx="4">
                  <c:v>15.333333333333334</c:v>
                </c:pt>
                <c:pt idx="5">
                  <c:v>19.666666666666668</c:v>
                </c:pt>
                <c:pt idx="6">
                  <c:v>19.333333333333332</c:v>
                </c:pt>
                <c:pt idx="7">
                  <c:v>21.666666666666668</c:v>
                </c:pt>
                <c:pt idx="8">
                  <c:v>29.666666666666668</c:v>
                </c:pt>
                <c:pt idx="9">
                  <c:v>30.666666666666668</c:v>
                </c:pt>
                <c:pt idx="10">
                  <c:v>28.333333333333332</c:v>
                </c:pt>
                <c:pt idx="11">
                  <c:v>22.333333333333332</c:v>
                </c:pt>
                <c:pt idx="12">
                  <c:v>27.666666666666668</c:v>
                </c:pt>
                <c:pt idx="13">
                  <c:v>27.666666666666668</c:v>
                </c:pt>
                <c:pt idx="14">
                  <c:v>18.666666666666668</c:v>
                </c:pt>
                <c:pt idx="15">
                  <c:v>23</c:v>
                </c:pt>
                <c:pt idx="16">
                  <c:v>20.333333333333332</c:v>
                </c:pt>
                <c:pt idx="17">
                  <c:v>25.5</c:v>
                </c:pt>
                <c:pt idx="18">
                  <c:v>28.5</c:v>
                </c:pt>
                <c:pt idx="19">
                  <c:v>20</c:v>
                </c:pt>
                <c:pt idx="20">
                  <c:v>22.666666666666668</c:v>
                </c:pt>
                <c:pt idx="21">
                  <c:v>26.666666666666668</c:v>
                </c:pt>
                <c:pt idx="22">
                  <c:v>23.666666666666668</c:v>
                </c:pt>
                <c:pt idx="23">
                  <c:v>14.333333333333334</c:v>
                </c:pt>
                <c:pt idx="24">
                  <c:v>17.666666666666668</c:v>
                </c:pt>
                <c:pt idx="25">
                  <c:v>17.5</c:v>
                </c:pt>
                <c:pt idx="26">
                  <c:v>21</c:v>
                </c:pt>
                <c:pt idx="27">
                  <c:v>15.333333333333334</c:v>
                </c:pt>
                <c:pt idx="28">
                  <c:v>13.166666666666666</c:v>
                </c:pt>
                <c:pt idx="29">
                  <c:v>11.666666666666666</c:v>
                </c:pt>
                <c:pt idx="30">
                  <c:v>8.1666666666666661</c:v>
                </c:pt>
                <c:pt idx="31">
                  <c:v>9.6666666666666661</c:v>
                </c:pt>
                <c:pt idx="32">
                  <c:v>7</c:v>
                </c:pt>
                <c:pt idx="33">
                  <c:v>1.6666666666666667</c:v>
                </c:pt>
                <c:pt idx="34">
                  <c:v>7.666666666666667</c:v>
                </c:pt>
                <c:pt idx="35">
                  <c:v>7.666666666666667</c:v>
                </c:pt>
                <c:pt idx="36">
                  <c:v>10.666666666666666</c:v>
                </c:pt>
                <c:pt idx="37">
                  <c:v>10</c:v>
                </c:pt>
                <c:pt idx="38">
                  <c:v>7.333333333333333</c:v>
                </c:pt>
                <c:pt idx="39">
                  <c:v>2.3333333333333335</c:v>
                </c:pt>
                <c:pt idx="40">
                  <c:v>-3.6666666666666665</c:v>
                </c:pt>
                <c:pt idx="41">
                  <c:v>5.333333333333333</c:v>
                </c:pt>
                <c:pt idx="42">
                  <c:v>6.666666666666667</c:v>
                </c:pt>
                <c:pt idx="43">
                  <c:v>12</c:v>
                </c:pt>
                <c:pt idx="44">
                  <c:v>13</c:v>
                </c:pt>
                <c:pt idx="45">
                  <c:v>8</c:v>
                </c:pt>
                <c:pt idx="46">
                  <c:v>9</c:v>
                </c:pt>
                <c:pt idx="47">
                  <c:v>11.5</c:v>
                </c:pt>
                <c:pt idx="48">
                  <c:v>13</c:v>
                </c:pt>
                <c:pt idx="49">
                  <c:v>12.666666666666666</c:v>
                </c:pt>
                <c:pt idx="50">
                  <c:v>12.333333333333334</c:v>
                </c:pt>
                <c:pt idx="51">
                  <c:v>14.5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889-4BC0-BE19-2EA38B847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994896"/>
        <c:axId val="301083456"/>
      </c:scatterChart>
      <c:valAx>
        <c:axId val="295994896"/>
        <c:scaling>
          <c:orientation val="minMax"/>
          <c:max val="45387"/>
          <c:min val="450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1083456"/>
        <c:crosses val="autoZero"/>
        <c:crossBetween val="midCat"/>
        <c:majorUnit val="100"/>
      </c:valAx>
      <c:valAx>
        <c:axId val="30108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5994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Sac B - Courbes des températures moyennes relevées dans le fût expérimental et le milieu extérieur</a:t>
            </a:r>
            <a:endParaRPr lang="fr-BE" sz="14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9718964464200192E-2"/>
          <c:y val="0.22985655239484556"/>
          <c:w val="0.89141655850325685"/>
          <c:h val="0.6054212588853089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'Courbes de température'!$AL$63</c:f>
              <c:strCache>
                <c:ptCount val="1"/>
                <c:pt idx="0">
                  <c:v>T° compost (°C)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'Courbes de température'!$AK$64:$AK$116</c:f>
              <c:numCache>
                <c:formatCode>m/d/yyyy</c:formatCode>
                <c:ptCount val="53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45093</c:v>
                </c:pt>
                <c:pt idx="10">
                  <c:v>45100</c:v>
                </c:pt>
                <c:pt idx="11">
                  <c:v>45107</c:v>
                </c:pt>
                <c:pt idx="12">
                  <c:v>45114</c:v>
                </c:pt>
                <c:pt idx="13">
                  <c:v>45121</c:v>
                </c:pt>
                <c:pt idx="14">
                  <c:v>45128</c:v>
                </c:pt>
                <c:pt idx="15">
                  <c:v>45135</c:v>
                </c:pt>
                <c:pt idx="16">
                  <c:v>45142</c:v>
                </c:pt>
                <c:pt idx="17">
                  <c:v>45149</c:v>
                </c:pt>
                <c:pt idx="18">
                  <c:v>45156</c:v>
                </c:pt>
                <c:pt idx="19">
                  <c:v>45163</c:v>
                </c:pt>
                <c:pt idx="20">
                  <c:v>45170</c:v>
                </c:pt>
                <c:pt idx="21">
                  <c:v>45177</c:v>
                </c:pt>
                <c:pt idx="22">
                  <c:v>45184</c:v>
                </c:pt>
                <c:pt idx="23">
                  <c:v>45191</c:v>
                </c:pt>
                <c:pt idx="24">
                  <c:v>45198</c:v>
                </c:pt>
                <c:pt idx="25">
                  <c:v>45205</c:v>
                </c:pt>
                <c:pt idx="26">
                  <c:v>45212</c:v>
                </c:pt>
                <c:pt idx="27">
                  <c:v>45219</c:v>
                </c:pt>
                <c:pt idx="28">
                  <c:v>45226</c:v>
                </c:pt>
                <c:pt idx="29">
                  <c:v>45233</c:v>
                </c:pt>
                <c:pt idx="30">
                  <c:v>45240</c:v>
                </c:pt>
                <c:pt idx="31">
                  <c:v>45247</c:v>
                </c:pt>
                <c:pt idx="32">
                  <c:v>45254</c:v>
                </c:pt>
                <c:pt idx="33">
                  <c:v>45261</c:v>
                </c:pt>
                <c:pt idx="34">
                  <c:v>45268</c:v>
                </c:pt>
                <c:pt idx="35">
                  <c:v>45275</c:v>
                </c:pt>
                <c:pt idx="36">
                  <c:v>45282</c:v>
                </c:pt>
                <c:pt idx="37">
                  <c:v>45289</c:v>
                </c:pt>
                <c:pt idx="38">
                  <c:v>45296</c:v>
                </c:pt>
                <c:pt idx="39">
                  <c:v>45303</c:v>
                </c:pt>
                <c:pt idx="40">
                  <c:v>45310</c:v>
                </c:pt>
                <c:pt idx="41">
                  <c:v>45317</c:v>
                </c:pt>
                <c:pt idx="42">
                  <c:v>45324</c:v>
                </c:pt>
                <c:pt idx="43">
                  <c:v>45331</c:v>
                </c:pt>
                <c:pt idx="44">
                  <c:v>45338</c:v>
                </c:pt>
                <c:pt idx="45">
                  <c:v>45345</c:v>
                </c:pt>
                <c:pt idx="46">
                  <c:v>45352</c:v>
                </c:pt>
                <c:pt idx="47">
                  <c:v>45359</c:v>
                </c:pt>
                <c:pt idx="48">
                  <c:v>45366</c:v>
                </c:pt>
                <c:pt idx="49">
                  <c:v>45373</c:v>
                </c:pt>
                <c:pt idx="50">
                  <c:v>45380</c:v>
                </c:pt>
                <c:pt idx="51">
                  <c:v>45387</c:v>
                </c:pt>
              </c:numCache>
            </c:numRef>
          </c:xVal>
          <c:yVal>
            <c:numRef>
              <c:f>'Courbes de température'!$AL$64:$AL$115</c:f>
              <c:numCache>
                <c:formatCode>0.0</c:formatCode>
                <c:ptCount val="52"/>
                <c:pt idx="0">
                  <c:v>10.5</c:v>
                </c:pt>
                <c:pt idx="1">
                  <c:v>12.25</c:v>
                </c:pt>
                <c:pt idx="2">
                  <c:v>15.5</c:v>
                </c:pt>
                <c:pt idx="3">
                  <c:v>22</c:v>
                </c:pt>
                <c:pt idx="4">
                  <c:v>20</c:v>
                </c:pt>
                <c:pt idx="5">
                  <c:v>18.5</c:v>
                </c:pt>
                <c:pt idx="6">
                  <c:v>20</c:v>
                </c:pt>
                <c:pt idx="7">
                  <c:v>22.25</c:v>
                </c:pt>
                <c:pt idx="8">
                  <c:v>26</c:v>
                </c:pt>
                <c:pt idx="9">
                  <c:v>25</c:v>
                </c:pt>
                <c:pt idx="10">
                  <c:v>24</c:v>
                </c:pt>
                <c:pt idx="11">
                  <c:v>23</c:v>
                </c:pt>
                <c:pt idx="12">
                  <c:v>24</c:v>
                </c:pt>
                <c:pt idx="13">
                  <c:v>21.75</c:v>
                </c:pt>
                <c:pt idx="14">
                  <c:v>21</c:v>
                </c:pt>
                <c:pt idx="15">
                  <c:v>21.333333333333332</c:v>
                </c:pt>
                <c:pt idx="16">
                  <c:v>21.375</c:v>
                </c:pt>
                <c:pt idx="17">
                  <c:v>24.666666666666668</c:v>
                </c:pt>
                <c:pt idx="18">
                  <c:v>24.75</c:v>
                </c:pt>
                <c:pt idx="19">
                  <c:v>24.25</c:v>
                </c:pt>
                <c:pt idx="20">
                  <c:v>21.5</c:v>
                </c:pt>
                <c:pt idx="21">
                  <c:v>25.666666666666668</c:v>
                </c:pt>
                <c:pt idx="22">
                  <c:v>22.333333333333332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22</c:v>
                </c:pt>
                <c:pt idx="27">
                  <c:v>19.25</c:v>
                </c:pt>
                <c:pt idx="28">
                  <c:v>18</c:v>
                </c:pt>
                <c:pt idx="29">
                  <c:v>15</c:v>
                </c:pt>
                <c:pt idx="30">
                  <c:v>13.333333333333334</c:v>
                </c:pt>
                <c:pt idx="31">
                  <c:v>13.5</c:v>
                </c:pt>
                <c:pt idx="32">
                  <c:v>13.333333333333334</c:v>
                </c:pt>
                <c:pt idx="33">
                  <c:v>8.75</c:v>
                </c:pt>
                <c:pt idx="34">
                  <c:v>10.666666666666666</c:v>
                </c:pt>
                <c:pt idx="35">
                  <c:v>13.25</c:v>
                </c:pt>
                <c:pt idx="36">
                  <c:v>14.5</c:v>
                </c:pt>
                <c:pt idx="37">
                  <c:v>14.666666666666666</c:v>
                </c:pt>
                <c:pt idx="38">
                  <c:v>14.666666666666666</c:v>
                </c:pt>
                <c:pt idx="39">
                  <c:v>4.333333333333333</c:v>
                </c:pt>
                <c:pt idx="40">
                  <c:v>5.333333333333333</c:v>
                </c:pt>
                <c:pt idx="41">
                  <c:v>9.75</c:v>
                </c:pt>
                <c:pt idx="42">
                  <c:v>15.25</c:v>
                </c:pt>
                <c:pt idx="43">
                  <c:v>18.75</c:v>
                </c:pt>
                <c:pt idx="44">
                  <c:v>19.75</c:v>
                </c:pt>
                <c:pt idx="45">
                  <c:v>16</c:v>
                </c:pt>
                <c:pt idx="46">
                  <c:v>14.75</c:v>
                </c:pt>
                <c:pt idx="47">
                  <c:v>19</c:v>
                </c:pt>
                <c:pt idx="48">
                  <c:v>20</c:v>
                </c:pt>
                <c:pt idx="49">
                  <c:v>20.75</c:v>
                </c:pt>
                <c:pt idx="50">
                  <c:v>19.5</c:v>
                </c:pt>
                <c:pt idx="51">
                  <c:v>25.75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EE-4169-B336-DD73675E32C4}"/>
            </c:ext>
          </c:extLst>
        </c:ser>
        <c:ser>
          <c:idx val="1"/>
          <c:order val="1"/>
          <c:tx>
            <c:strRef>
              <c:f>'Courbes de température'!$AM$63</c:f>
              <c:strCache>
                <c:ptCount val="1"/>
                <c:pt idx="0">
                  <c:v>T° externe (°C)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'Courbes de température'!$AK$64:$AK$116</c:f>
              <c:numCache>
                <c:formatCode>m/d/yyyy</c:formatCode>
                <c:ptCount val="53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45093</c:v>
                </c:pt>
                <c:pt idx="10">
                  <c:v>45100</c:v>
                </c:pt>
                <c:pt idx="11">
                  <c:v>45107</c:v>
                </c:pt>
                <c:pt idx="12">
                  <c:v>45114</c:v>
                </c:pt>
                <c:pt idx="13">
                  <c:v>45121</c:v>
                </c:pt>
                <c:pt idx="14">
                  <c:v>45128</c:v>
                </c:pt>
                <c:pt idx="15">
                  <c:v>45135</c:v>
                </c:pt>
                <c:pt idx="16">
                  <c:v>45142</c:v>
                </c:pt>
                <c:pt idx="17">
                  <c:v>45149</c:v>
                </c:pt>
                <c:pt idx="18">
                  <c:v>45156</c:v>
                </c:pt>
                <c:pt idx="19">
                  <c:v>45163</c:v>
                </c:pt>
                <c:pt idx="20">
                  <c:v>45170</c:v>
                </c:pt>
                <c:pt idx="21">
                  <c:v>45177</c:v>
                </c:pt>
                <c:pt idx="22">
                  <c:v>45184</c:v>
                </c:pt>
                <c:pt idx="23">
                  <c:v>45191</c:v>
                </c:pt>
                <c:pt idx="24">
                  <c:v>45198</c:v>
                </c:pt>
                <c:pt idx="25">
                  <c:v>45205</c:v>
                </c:pt>
                <c:pt idx="26">
                  <c:v>45212</c:v>
                </c:pt>
                <c:pt idx="27">
                  <c:v>45219</c:v>
                </c:pt>
                <c:pt idx="28">
                  <c:v>45226</c:v>
                </c:pt>
                <c:pt idx="29">
                  <c:v>45233</c:v>
                </c:pt>
                <c:pt idx="30">
                  <c:v>45240</c:v>
                </c:pt>
                <c:pt idx="31">
                  <c:v>45247</c:v>
                </c:pt>
                <c:pt idx="32">
                  <c:v>45254</c:v>
                </c:pt>
                <c:pt idx="33">
                  <c:v>45261</c:v>
                </c:pt>
                <c:pt idx="34">
                  <c:v>45268</c:v>
                </c:pt>
                <c:pt idx="35">
                  <c:v>45275</c:v>
                </c:pt>
                <c:pt idx="36">
                  <c:v>45282</c:v>
                </c:pt>
                <c:pt idx="37">
                  <c:v>45289</c:v>
                </c:pt>
                <c:pt idx="38">
                  <c:v>45296</c:v>
                </c:pt>
                <c:pt idx="39">
                  <c:v>45303</c:v>
                </c:pt>
                <c:pt idx="40">
                  <c:v>45310</c:v>
                </c:pt>
                <c:pt idx="41">
                  <c:v>45317</c:v>
                </c:pt>
                <c:pt idx="42">
                  <c:v>45324</c:v>
                </c:pt>
                <c:pt idx="43">
                  <c:v>45331</c:v>
                </c:pt>
                <c:pt idx="44">
                  <c:v>45338</c:v>
                </c:pt>
                <c:pt idx="45">
                  <c:v>45345</c:v>
                </c:pt>
                <c:pt idx="46">
                  <c:v>45352</c:v>
                </c:pt>
                <c:pt idx="47">
                  <c:v>45359</c:v>
                </c:pt>
                <c:pt idx="48">
                  <c:v>45366</c:v>
                </c:pt>
                <c:pt idx="49">
                  <c:v>45373</c:v>
                </c:pt>
                <c:pt idx="50">
                  <c:v>45380</c:v>
                </c:pt>
                <c:pt idx="51">
                  <c:v>45387</c:v>
                </c:pt>
              </c:numCache>
            </c:numRef>
          </c:xVal>
          <c:yVal>
            <c:numRef>
              <c:f>'Courbes de température'!$AM$64:$AM$115</c:f>
              <c:numCache>
                <c:formatCode>0.0</c:formatCode>
                <c:ptCount val="52"/>
                <c:pt idx="0">
                  <c:v>11.5</c:v>
                </c:pt>
                <c:pt idx="1">
                  <c:v>13.5</c:v>
                </c:pt>
                <c:pt idx="2">
                  <c:v>15.75</c:v>
                </c:pt>
                <c:pt idx="3">
                  <c:v>19.25</c:v>
                </c:pt>
                <c:pt idx="4">
                  <c:v>16</c:v>
                </c:pt>
                <c:pt idx="5">
                  <c:v>19.5</c:v>
                </c:pt>
                <c:pt idx="6">
                  <c:v>19.5</c:v>
                </c:pt>
                <c:pt idx="7">
                  <c:v>21.75</c:v>
                </c:pt>
                <c:pt idx="8">
                  <c:v>27.25</c:v>
                </c:pt>
                <c:pt idx="9">
                  <c:v>28.5</c:v>
                </c:pt>
                <c:pt idx="10">
                  <c:v>25.666666666666668</c:v>
                </c:pt>
                <c:pt idx="11">
                  <c:v>23</c:v>
                </c:pt>
                <c:pt idx="12">
                  <c:v>29.5</c:v>
                </c:pt>
                <c:pt idx="13">
                  <c:v>23</c:v>
                </c:pt>
                <c:pt idx="14">
                  <c:v>21</c:v>
                </c:pt>
                <c:pt idx="15">
                  <c:v>22.666666666666668</c:v>
                </c:pt>
                <c:pt idx="16">
                  <c:v>19.5</c:v>
                </c:pt>
                <c:pt idx="17">
                  <c:v>26.666666666666668</c:v>
                </c:pt>
                <c:pt idx="18">
                  <c:v>25.5</c:v>
                </c:pt>
                <c:pt idx="19">
                  <c:v>20.25</c:v>
                </c:pt>
                <c:pt idx="20">
                  <c:v>23.25</c:v>
                </c:pt>
                <c:pt idx="21">
                  <c:v>30.333333333333332</c:v>
                </c:pt>
                <c:pt idx="22">
                  <c:v>25.333333333333332</c:v>
                </c:pt>
                <c:pt idx="23">
                  <c:v>19.333333333333332</c:v>
                </c:pt>
                <c:pt idx="24">
                  <c:v>20.333333333333332</c:v>
                </c:pt>
                <c:pt idx="25">
                  <c:v>20.75</c:v>
                </c:pt>
                <c:pt idx="26">
                  <c:v>19</c:v>
                </c:pt>
                <c:pt idx="27">
                  <c:v>13.5</c:v>
                </c:pt>
                <c:pt idx="28">
                  <c:v>12.75</c:v>
                </c:pt>
                <c:pt idx="29">
                  <c:v>11</c:v>
                </c:pt>
                <c:pt idx="30">
                  <c:v>8.8333333333333339</c:v>
                </c:pt>
                <c:pt idx="31">
                  <c:v>8.6666666666666661</c:v>
                </c:pt>
                <c:pt idx="32">
                  <c:v>6</c:v>
                </c:pt>
                <c:pt idx="33">
                  <c:v>2.875</c:v>
                </c:pt>
                <c:pt idx="34">
                  <c:v>6.333333333333333</c:v>
                </c:pt>
                <c:pt idx="35">
                  <c:v>7.75</c:v>
                </c:pt>
                <c:pt idx="36">
                  <c:v>10.25</c:v>
                </c:pt>
                <c:pt idx="37">
                  <c:v>9.5</c:v>
                </c:pt>
                <c:pt idx="38">
                  <c:v>7.666666666666667</c:v>
                </c:pt>
                <c:pt idx="39">
                  <c:v>-0.33333333333333331</c:v>
                </c:pt>
                <c:pt idx="40">
                  <c:v>-1</c:v>
                </c:pt>
                <c:pt idx="41">
                  <c:v>7</c:v>
                </c:pt>
                <c:pt idx="42">
                  <c:v>9.25</c:v>
                </c:pt>
                <c:pt idx="43">
                  <c:v>11</c:v>
                </c:pt>
                <c:pt idx="44">
                  <c:v>13</c:v>
                </c:pt>
                <c:pt idx="45">
                  <c:v>9.3333333333333339</c:v>
                </c:pt>
                <c:pt idx="46">
                  <c:v>9.75</c:v>
                </c:pt>
                <c:pt idx="47">
                  <c:v>10.333333333333334</c:v>
                </c:pt>
                <c:pt idx="48">
                  <c:v>12</c:v>
                </c:pt>
                <c:pt idx="49">
                  <c:v>11</c:v>
                </c:pt>
                <c:pt idx="50">
                  <c:v>13.75</c:v>
                </c:pt>
                <c:pt idx="51">
                  <c:v>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EE-4169-B336-DD73675E3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996736"/>
        <c:axId val="294585904"/>
      </c:scatterChart>
      <c:valAx>
        <c:axId val="406996736"/>
        <c:scaling>
          <c:orientation val="minMax"/>
          <c:max val="45387"/>
          <c:min val="450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4585904"/>
        <c:crosses val="autoZero"/>
        <c:crossBetween val="midCat"/>
        <c:majorUnit val="100"/>
      </c:valAx>
      <c:valAx>
        <c:axId val="29458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6996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Participant 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'Courbes de température'!$B$118</c:f>
              <c:strCache>
                <c:ptCount val="1"/>
                <c:pt idx="0">
                  <c:v>T° compost (°C)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'Courbes de température'!$A$119:$A$148</c:f>
              <c:numCache>
                <c:formatCode>m/d/yyyy</c:formatCode>
                <c:ptCount val="30"/>
                <c:pt idx="0">
                  <c:v>45030</c:v>
                </c:pt>
                <c:pt idx="1">
                  <c:v>45051</c:v>
                </c:pt>
                <c:pt idx="2">
                  <c:v>45058</c:v>
                </c:pt>
                <c:pt idx="3">
                  <c:v>45065</c:v>
                </c:pt>
                <c:pt idx="4">
                  <c:v>45079</c:v>
                </c:pt>
                <c:pt idx="5">
                  <c:v>45086</c:v>
                </c:pt>
                <c:pt idx="6">
                  <c:v>45093</c:v>
                </c:pt>
                <c:pt idx="7">
                  <c:v>45100</c:v>
                </c:pt>
                <c:pt idx="8">
                  <c:v>45114</c:v>
                </c:pt>
                <c:pt idx="9">
                  <c:v>45121</c:v>
                </c:pt>
                <c:pt idx="10">
                  <c:v>45184</c:v>
                </c:pt>
                <c:pt idx="11">
                  <c:v>45219</c:v>
                </c:pt>
                <c:pt idx="12">
                  <c:v>45233</c:v>
                </c:pt>
                <c:pt idx="13">
                  <c:v>45359</c:v>
                </c:pt>
              </c:numCache>
            </c:numRef>
          </c:xVal>
          <c:yVal>
            <c:numRef>
              <c:f>'Courbes de température'!$B$119:$B$148</c:f>
              <c:numCache>
                <c:formatCode>0.0</c:formatCode>
                <c:ptCount val="30"/>
                <c:pt idx="0">
                  <c:v>24</c:v>
                </c:pt>
                <c:pt idx="1">
                  <c:v>25</c:v>
                </c:pt>
                <c:pt idx="2">
                  <c:v>23</c:v>
                </c:pt>
                <c:pt idx="3">
                  <c:v>25</c:v>
                </c:pt>
                <c:pt idx="4">
                  <c:v>25</c:v>
                </c:pt>
                <c:pt idx="5">
                  <c:v>35</c:v>
                </c:pt>
                <c:pt idx="6">
                  <c:v>35</c:v>
                </c:pt>
                <c:pt idx="7">
                  <c:v>30</c:v>
                </c:pt>
                <c:pt idx="8">
                  <c:v>35</c:v>
                </c:pt>
                <c:pt idx="9">
                  <c:v>33</c:v>
                </c:pt>
                <c:pt idx="10">
                  <c:v>20</c:v>
                </c:pt>
                <c:pt idx="11">
                  <c:v>18</c:v>
                </c:pt>
                <c:pt idx="12">
                  <c:v>12</c:v>
                </c:pt>
                <c:pt idx="13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17F-4A52-9C67-22B61D9BCACF}"/>
            </c:ext>
          </c:extLst>
        </c:ser>
        <c:ser>
          <c:idx val="1"/>
          <c:order val="1"/>
          <c:tx>
            <c:strRef>
              <c:f>'Courbes de température'!$C$118</c:f>
              <c:strCache>
                <c:ptCount val="1"/>
                <c:pt idx="0">
                  <c:v>T° externe (°C)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'Courbes de température'!$A$119:$A$148</c:f>
              <c:numCache>
                <c:formatCode>m/d/yyyy</c:formatCode>
                <c:ptCount val="30"/>
                <c:pt idx="0">
                  <c:v>45030</c:v>
                </c:pt>
                <c:pt idx="1">
                  <c:v>45051</c:v>
                </c:pt>
                <c:pt idx="2">
                  <c:v>45058</c:v>
                </c:pt>
                <c:pt idx="3">
                  <c:v>45065</c:v>
                </c:pt>
                <c:pt idx="4">
                  <c:v>45079</c:v>
                </c:pt>
                <c:pt idx="5">
                  <c:v>45086</c:v>
                </c:pt>
                <c:pt idx="6">
                  <c:v>45093</c:v>
                </c:pt>
                <c:pt idx="7">
                  <c:v>45100</c:v>
                </c:pt>
                <c:pt idx="8">
                  <c:v>45114</c:v>
                </c:pt>
                <c:pt idx="9">
                  <c:v>45121</c:v>
                </c:pt>
                <c:pt idx="10">
                  <c:v>45184</c:v>
                </c:pt>
                <c:pt idx="11">
                  <c:v>45219</c:v>
                </c:pt>
                <c:pt idx="12">
                  <c:v>45233</c:v>
                </c:pt>
                <c:pt idx="13">
                  <c:v>45359</c:v>
                </c:pt>
              </c:numCache>
            </c:numRef>
          </c:xVal>
          <c:yVal>
            <c:numRef>
              <c:f>'Courbes de température'!$C$119:$C$148</c:f>
              <c:numCache>
                <c:formatCode>0.0</c:formatCode>
                <c:ptCount val="30"/>
                <c:pt idx="0">
                  <c:v>11.8</c:v>
                </c:pt>
                <c:pt idx="1">
                  <c:v>18.600000000000001</c:v>
                </c:pt>
                <c:pt idx="2">
                  <c:v>11</c:v>
                </c:pt>
                <c:pt idx="3">
                  <c:v>21.5</c:v>
                </c:pt>
                <c:pt idx="4">
                  <c:v>17</c:v>
                </c:pt>
                <c:pt idx="5">
                  <c:v>28</c:v>
                </c:pt>
                <c:pt idx="6">
                  <c:v>28</c:v>
                </c:pt>
                <c:pt idx="7">
                  <c:v>19</c:v>
                </c:pt>
                <c:pt idx="8">
                  <c:v>24</c:v>
                </c:pt>
                <c:pt idx="9">
                  <c:v>21</c:v>
                </c:pt>
                <c:pt idx="11">
                  <c:v>15</c:v>
                </c:pt>
                <c:pt idx="12">
                  <c:v>8</c:v>
                </c:pt>
                <c:pt idx="13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17F-4A52-9C67-22B61D9BC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250640"/>
        <c:axId val="361435600"/>
      </c:scatterChart>
      <c:valAx>
        <c:axId val="354250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1435600"/>
        <c:crosses val="autoZero"/>
        <c:crossBetween val="midCat"/>
      </c:valAx>
      <c:valAx>
        <c:axId val="36143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2506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Sac C - Courbes des températures moyennes relevées dans le fût expérimental et le milieu extérieur</a:t>
            </a:r>
            <a:endParaRPr lang="fr-BE" sz="14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'Courbes de température'!$AJ$120</c:f>
              <c:strCache>
                <c:ptCount val="1"/>
                <c:pt idx="0">
                  <c:v>T° compost (°C)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'Courbes de température'!$AI$121:$AI$172</c:f>
              <c:numCache>
                <c:formatCode>m/d/yyyy</c:formatCode>
                <c:ptCount val="52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45093</c:v>
                </c:pt>
                <c:pt idx="10">
                  <c:v>45100</c:v>
                </c:pt>
                <c:pt idx="11">
                  <c:v>45107</c:v>
                </c:pt>
                <c:pt idx="12">
                  <c:v>45114</c:v>
                </c:pt>
                <c:pt idx="13">
                  <c:v>45121</c:v>
                </c:pt>
                <c:pt idx="14">
                  <c:v>45128</c:v>
                </c:pt>
                <c:pt idx="15">
                  <c:v>45135</c:v>
                </c:pt>
                <c:pt idx="16">
                  <c:v>45142</c:v>
                </c:pt>
                <c:pt idx="17">
                  <c:v>45149</c:v>
                </c:pt>
                <c:pt idx="18">
                  <c:v>45156</c:v>
                </c:pt>
                <c:pt idx="19">
                  <c:v>45163</c:v>
                </c:pt>
                <c:pt idx="20">
                  <c:v>45170</c:v>
                </c:pt>
                <c:pt idx="21">
                  <c:v>45177</c:v>
                </c:pt>
                <c:pt idx="22">
                  <c:v>45184</c:v>
                </c:pt>
                <c:pt idx="23">
                  <c:v>45191</c:v>
                </c:pt>
                <c:pt idx="24">
                  <c:v>45198</c:v>
                </c:pt>
                <c:pt idx="25">
                  <c:v>45205</c:v>
                </c:pt>
                <c:pt idx="26">
                  <c:v>45212</c:v>
                </c:pt>
                <c:pt idx="27">
                  <c:v>45219</c:v>
                </c:pt>
                <c:pt idx="28">
                  <c:v>45226</c:v>
                </c:pt>
                <c:pt idx="29">
                  <c:v>45233</c:v>
                </c:pt>
                <c:pt idx="30">
                  <c:v>45240</c:v>
                </c:pt>
                <c:pt idx="31">
                  <c:v>45247</c:v>
                </c:pt>
                <c:pt idx="32">
                  <c:v>45254</c:v>
                </c:pt>
                <c:pt idx="33">
                  <c:v>45261</c:v>
                </c:pt>
                <c:pt idx="34">
                  <c:v>45268</c:v>
                </c:pt>
                <c:pt idx="35">
                  <c:v>45275</c:v>
                </c:pt>
                <c:pt idx="36">
                  <c:v>45282</c:v>
                </c:pt>
                <c:pt idx="37">
                  <c:v>45289</c:v>
                </c:pt>
                <c:pt idx="38">
                  <c:v>45296</c:v>
                </c:pt>
                <c:pt idx="39">
                  <c:v>45303</c:v>
                </c:pt>
                <c:pt idx="40">
                  <c:v>45310</c:v>
                </c:pt>
                <c:pt idx="41">
                  <c:v>45317</c:v>
                </c:pt>
                <c:pt idx="42">
                  <c:v>45324</c:v>
                </c:pt>
                <c:pt idx="43">
                  <c:v>45331</c:v>
                </c:pt>
                <c:pt idx="44">
                  <c:v>45338</c:v>
                </c:pt>
                <c:pt idx="45">
                  <c:v>45345</c:v>
                </c:pt>
                <c:pt idx="46">
                  <c:v>45352</c:v>
                </c:pt>
                <c:pt idx="47">
                  <c:v>45359</c:v>
                </c:pt>
                <c:pt idx="48">
                  <c:v>45366</c:v>
                </c:pt>
                <c:pt idx="49">
                  <c:v>45373</c:v>
                </c:pt>
                <c:pt idx="50">
                  <c:v>45380</c:v>
                </c:pt>
                <c:pt idx="51">
                  <c:v>45387</c:v>
                </c:pt>
              </c:numCache>
            </c:numRef>
          </c:xVal>
          <c:yVal>
            <c:numRef>
              <c:f>'Courbes de température'!$AJ$121:$AJ$172</c:f>
              <c:numCache>
                <c:formatCode>0.0</c:formatCode>
                <c:ptCount val="52"/>
                <c:pt idx="0">
                  <c:v>15</c:v>
                </c:pt>
                <c:pt idx="1">
                  <c:v>12.75</c:v>
                </c:pt>
                <c:pt idx="2">
                  <c:v>17.5</c:v>
                </c:pt>
                <c:pt idx="3">
                  <c:v>23</c:v>
                </c:pt>
                <c:pt idx="4">
                  <c:v>22.333333333333332</c:v>
                </c:pt>
                <c:pt idx="5">
                  <c:v>21.833333333333332</c:v>
                </c:pt>
                <c:pt idx="6">
                  <c:v>24.5</c:v>
                </c:pt>
                <c:pt idx="7">
                  <c:v>25</c:v>
                </c:pt>
                <c:pt idx="8">
                  <c:v>27.666666666666668</c:v>
                </c:pt>
                <c:pt idx="9">
                  <c:v>29.666666666666668</c:v>
                </c:pt>
                <c:pt idx="10">
                  <c:v>27.5</c:v>
                </c:pt>
                <c:pt idx="11">
                  <c:v>22.5</c:v>
                </c:pt>
                <c:pt idx="12">
                  <c:v>27.666666666666668</c:v>
                </c:pt>
                <c:pt idx="13">
                  <c:v>26.333333333333332</c:v>
                </c:pt>
                <c:pt idx="14">
                  <c:v>23.5</c:v>
                </c:pt>
                <c:pt idx="15">
                  <c:v>22.5</c:v>
                </c:pt>
                <c:pt idx="16">
                  <c:v>22.5</c:v>
                </c:pt>
                <c:pt idx="17">
                  <c:v>21.5</c:v>
                </c:pt>
                <c:pt idx="18">
                  <c:v>23.5</c:v>
                </c:pt>
                <c:pt idx="19">
                  <c:v>20</c:v>
                </c:pt>
                <c:pt idx="20">
                  <c:v>20.5</c:v>
                </c:pt>
                <c:pt idx="21">
                  <c:v>24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18</c:v>
                </c:pt>
                <c:pt idx="26">
                  <c:v>16</c:v>
                </c:pt>
                <c:pt idx="27">
                  <c:v>18</c:v>
                </c:pt>
                <c:pt idx="28">
                  <c:v>15</c:v>
                </c:pt>
                <c:pt idx="29">
                  <c:v>12</c:v>
                </c:pt>
                <c:pt idx="30">
                  <c:v>11</c:v>
                </c:pt>
                <c:pt idx="31">
                  <c:v>10</c:v>
                </c:pt>
                <c:pt idx="32">
                  <c:v>11</c:v>
                </c:pt>
                <c:pt idx="33">
                  <c:v>10.75</c:v>
                </c:pt>
                <c:pt idx="34">
                  <c:v>10.5</c:v>
                </c:pt>
                <c:pt idx="35">
                  <c:v>11</c:v>
                </c:pt>
                <c:pt idx="36">
                  <c:v>10.5</c:v>
                </c:pt>
                <c:pt idx="37">
                  <c:v>10</c:v>
                </c:pt>
                <c:pt idx="38">
                  <c:v>10</c:v>
                </c:pt>
                <c:pt idx="39">
                  <c:v>2</c:v>
                </c:pt>
                <c:pt idx="40">
                  <c:v>0</c:v>
                </c:pt>
                <c:pt idx="41">
                  <c:v>10</c:v>
                </c:pt>
                <c:pt idx="42">
                  <c:v>5</c:v>
                </c:pt>
                <c:pt idx="43">
                  <c:v>7.5</c:v>
                </c:pt>
                <c:pt idx="44">
                  <c:v>7</c:v>
                </c:pt>
                <c:pt idx="45">
                  <c:v>7.75</c:v>
                </c:pt>
                <c:pt idx="46">
                  <c:v>5</c:v>
                </c:pt>
                <c:pt idx="47">
                  <c:v>10.333333333333334</c:v>
                </c:pt>
                <c:pt idx="48">
                  <c:v>15</c:v>
                </c:pt>
                <c:pt idx="49">
                  <c:v>20.5</c:v>
                </c:pt>
                <c:pt idx="50">
                  <c:v>16</c:v>
                </c:pt>
                <c:pt idx="51">
                  <c:v>16.5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E80-442E-917F-2D4C214F2A5B}"/>
            </c:ext>
          </c:extLst>
        </c:ser>
        <c:ser>
          <c:idx val="1"/>
          <c:order val="1"/>
          <c:tx>
            <c:strRef>
              <c:f>'Courbes de température'!$AK$120</c:f>
              <c:strCache>
                <c:ptCount val="1"/>
                <c:pt idx="0">
                  <c:v>T° externe (°C)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'Courbes de température'!$AI$121:$AI$172</c:f>
              <c:numCache>
                <c:formatCode>m/d/yyyy</c:formatCode>
                <c:ptCount val="52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45093</c:v>
                </c:pt>
                <c:pt idx="10">
                  <c:v>45100</c:v>
                </c:pt>
                <c:pt idx="11">
                  <c:v>45107</c:v>
                </c:pt>
                <c:pt idx="12">
                  <c:v>45114</c:v>
                </c:pt>
                <c:pt idx="13">
                  <c:v>45121</c:v>
                </c:pt>
                <c:pt idx="14">
                  <c:v>45128</c:v>
                </c:pt>
                <c:pt idx="15">
                  <c:v>45135</c:v>
                </c:pt>
                <c:pt idx="16">
                  <c:v>45142</c:v>
                </c:pt>
                <c:pt idx="17">
                  <c:v>45149</c:v>
                </c:pt>
                <c:pt idx="18">
                  <c:v>45156</c:v>
                </c:pt>
                <c:pt idx="19">
                  <c:v>45163</c:v>
                </c:pt>
                <c:pt idx="20">
                  <c:v>45170</c:v>
                </c:pt>
                <c:pt idx="21">
                  <c:v>45177</c:v>
                </c:pt>
                <c:pt idx="22">
                  <c:v>45184</c:v>
                </c:pt>
                <c:pt idx="23">
                  <c:v>45191</c:v>
                </c:pt>
                <c:pt idx="24">
                  <c:v>45198</c:v>
                </c:pt>
                <c:pt idx="25">
                  <c:v>45205</c:v>
                </c:pt>
                <c:pt idx="26">
                  <c:v>45212</c:v>
                </c:pt>
                <c:pt idx="27">
                  <c:v>45219</c:v>
                </c:pt>
                <c:pt idx="28">
                  <c:v>45226</c:v>
                </c:pt>
                <c:pt idx="29">
                  <c:v>45233</c:v>
                </c:pt>
                <c:pt idx="30">
                  <c:v>45240</c:v>
                </c:pt>
                <c:pt idx="31">
                  <c:v>45247</c:v>
                </c:pt>
                <c:pt idx="32">
                  <c:v>45254</c:v>
                </c:pt>
                <c:pt idx="33">
                  <c:v>45261</c:v>
                </c:pt>
                <c:pt idx="34">
                  <c:v>45268</c:v>
                </c:pt>
                <c:pt idx="35">
                  <c:v>45275</c:v>
                </c:pt>
                <c:pt idx="36">
                  <c:v>45282</c:v>
                </c:pt>
                <c:pt idx="37">
                  <c:v>45289</c:v>
                </c:pt>
                <c:pt idx="38">
                  <c:v>45296</c:v>
                </c:pt>
                <c:pt idx="39">
                  <c:v>45303</c:v>
                </c:pt>
                <c:pt idx="40">
                  <c:v>45310</c:v>
                </c:pt>
                <c:pt idx="41">
                  <c:v>45317</c:v>
                </c:pt>
                <c:pt idx="42">
                  <c:v>45324</c:v>
                </c:pt>
                <c:pt idx="43">
                  <c:v>45331</c:v>
                </c:pt>
                <c:pt idx="44">
                  <c:v>45338</c:v>
                </c:pt>
                <c:pt idx="45">
                  <c:v>45345</c:v>
                </c:pt>
                <c:pt idx="46">
                  <c:v>45352</c:v>
                </c:pt>
                <c:pt idx="47">
                  <c:v>45359</c:v>
                </c:pt>
                <c:pt idx="48">
                  <c:v>45366</c:v>
                </c:pt>
                <c:pt idx="49">
                  <c:v>45373</c:v>
                </c:pt>
                <c:pt idx="50">
                  <c:v>45380</c:v>
                </c:pt>
                <c:pt idx="51">
                  <c:v>45387</c:v>
                </c:pt>
              </c:numCache>
            </c:numRef>
          </c:xVal>
          <c:yVal>
            <c:numRef>
              <c:f>'Courbes de température'!$AK$121:$AK$172</c:f>
              <c:numCache>
                <c:formatCode>0.0</c:formatCode>
                <c:ptCount val="52"/>
                <c:pt idx="0">
                  <c:v>12.933333333333332</c:v>
                </c:pt>
                <c:pt idx="1">
                  <c:v>13.25</c:v>
                </c:pt>
                <c:pt idx="2">
                  <c:v>14</c:v>
                </c:pt>
                <c:pt idx="3">
                  <c:v>18.866666666666667</c:v>
                </c:pt>
                <c:pt idx="4">
                  <c:v>14.333333333333334</c:v>
                </c:pt>
                <c:pt idx="5">
                  <c:v>20.833333333333332</c:v>
                </c:pt>
                <c:pt idx="6">
                  <c:v>14.75</c:v>
                </c:pt>
                <c:pt idx="7">
                  <c:v>20</c:v>
                </c:pt>
                <c:pt idx="8">
                  <c:v>26.333333333333332</c:v>
                </c:pt>
                <c:pt idx="9">
                  <c:v>29</c:v>
                </c:pt>
                <c:pt idx="10">
                  <c:v>21.5</c:v>
                </c:pt>
                <c:pt idx="11">
                  <c:v>22</c:v>
                </c:pt>
                <c:pt idx="12">
                  <c:v>27.666666666666668</c:v>
                </c:pt>
                <c:pt idx="13">
                  <c:v>24.333333333333332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25.5</c:v>
                </c:pt>
                <c:pt idx="18">
                  <c:v>21.5</c:v>
                </c:pt>
                <c:pt idx="19">
                  <c:v>17.5</c:v>
                </c:pt>
                <c:pt idx="20">
                  <c:v>17</c:v>
                </c:pt>
                <c:pt idx="21">
                  <c:v>25.5</c:v>
                </c:pt>
                <c:pt idx="22">
                  <c:v>22</c:v>
                </c:pt>
                <c:pt idx="23">
                  <c:v>13</c:v>
                </c:pt>
                <c:pt idx="24">
                  <c:v>18</c:v>
                </c:pt>
                <c:pt idx="25">
                  <c:v>22</c:v>
                </c:pt>
                <c:pt idx="26">
                  <c:v>12</c:v>
                </c:pt>
                <c:pt idx="27">
                  <c:v>15</c:v>
                </c:pt>
                <c:pt idx="28">
                  <c:v>10</c:v>
                </c:pt>
                <c:pt idx="29">
                  <c:v>9</c:v>
                </c:pt>
                <c:pt idx="30">
                  <c:v>10</c:v>
                </c:pt>
                <c:pt idx="31">
                  <c:v>4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10</c:v>
                </c:pt>
                <c:pt idx="36">
                  <c:v>8</c:v>
                </c:pt>
                <c:pt idx="37">
                  <c:v>6</c:v>
                </c:pt>
                <c:pt idx="38">
                  <c:v>7</c:v>
                </c:pt>
                <c:pt idx="39">
                  <c:v>3</c:v>
                </c:pt>
                <c:pt idx="40">
                  <c:v>-1</c:v>
                </c:pt>
                <c:pt idx="41">
                  <c:v>9</c:v>
                </c:pt>
                <c:pt idx="42">
                  <c:v>7</c:v>
                </c:pt>
                <c:pt idx="43">
                  <c:v>9.5</c:v>
                </c:pt>
                <c:pt idx="44">
                  <c:v>12</c:v>
                </c:pt>
                <c:pt idx="45">
                  <c:v>8</c:v>
                </c:pt>
                <c:pt idx="46">
                  <c:v>7</c:v>
                </c:pt>
                <c:pt idx="47">
                  <c:v>10.333333333333334</c:v>
                </c:pt>
                <c:pt idx="48">
                  <c:v>12</c:v>
                </c:pt>
                <c:pt idx="49">
                  <c:v>12.5</c:v>
                </c:pt>
                <c:pt idx="50">
                  <c:v>10</c:v>
                </c:pt>
                <c:pt idx="51">
                  <c:v>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E80-442E-917F-2D4C214F2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250224"/>
        <c:axId val="295993648"/>
      </c:scatterChart>
      <c:valAx>
        <c:axId val="354250224"/>
        <c:scaling>
          <c:orientation val="minMax"/>
          <c:max val="45387"/>
          <c:min val="450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5993648"/>
        <c:crosses val="autoZero"/>
        <c:crossBetween val="midCat"/>
        <c:majorUnit val="100"/>
      </c:valAx>
      <c:valAx>
        <c:axId val="29599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2502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Témoin - Courbes des températures moyennes relevées dans le fût expérimental et le milieu extérieur</a:t>
            </a:r>
            <a:endParaRPr lang="fr-BE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'Courbes de température'!$AJ$177</c:f>
              <c:strCache>
                <c:ptCount val="1"/>
                <c:pt idx="0">
                  <c:v>T° compost (°C)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'Courbes de température'!$AI$178:$AI$229</c:f>
              <c:numCache>
                <c:formatCode>m/d/yyyy</c:formatCode>
                <c:ptCount val="52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45093</c:v>
                </c:pt>
                <c:pt idx="10">
                  <c:v>45100</c:v>
                </c:pt>
                <c:pt idx="11">
                  <c:v>45107</c:v>
                </c:pt>
                <c:pt idx="12">
                  <c:v>45114</c:v>
                </c:pt>
                <c:pt idx="13">
                  <c:v>45121</c:v>
                </c:pt>
                <c:pt idx="14">
                  <c:v>45128</c:v>
                </c:pt>
                <c:pt idx="15">
                  <c:v>45135</c:v>
                </c:pt>
                <c:pt idx="16">
                  <c:v>45142</c:v>
                </c:pt>
                <c:pt idx="17">
                  <c:v>45149</c:v>
                </c:pt>
                <c:pt idx="18">
                  <c:v>45156</c:v>
                </c:pt>
                <c:pt idx="19">
                  <c:v>45163</c:v>
                </c:pt>
                <c:pt idx="20">
                  <c:v>45170</c:v>
                </c:pt>
                <c:pt idx="21">
                  <c:v>45177</c:v>
                </c:pt>
                <c:pt idx="22">
                  <c:v>45184</c:v>
                </c:pt>
                <c:pt idx="23">
                  <c:v>45191</c:v>
                </c:pt>
                <c:pt idx="24">
                  <c:v>45198</c:v>
                </c:pt>
                <c:pt idx="25">
                  <c:v>45205</c:v>
                </c:pt>
                <c:pt idx="26">
                  <c:v>45212</c:v>
                </c:pt>
                <c:pt idx="27">
                  <c:v>45219</c:v>
                </c:pt>
                <c:pt idx="28">
                  <c:v>45226</c:v>
                </c:pt>
                <c:pt idx="29">
                  <c:v>45233</c:v>
                </c:pt>
                <c:pt idx="30">
                  <c:v>45240</c:v>
                </c:pt>
                <c:pt idx="31">
                  <c:v>45247</c:v>
                </c:pt>
                <c:pt idx="32">
                  <c:v>45254</c:v>
                </c:pt>
                <c:pt idx="33">
                  <c:v>45261</c:v>
                </c:pt>
                <c:pt idx="34">
                  <c:v>45268</c:v>
                </c:pt>
                <c:pt idx="35">
                  <c:v>45275</c:v>
                </c:pt>
                <c:pt idx="36">
                  <c:v>45282</c:v>
                </c:pt>
                <c:pt idx="37">
                  <c:v>45289</c:v>
                </c:pt>
                <c:pt idx="38">
                  <c:v>45296</c:v>
                </c:pt>
                <c:pt idx="39">
                  <c:v>45303</c:v>
                </c:pt>
                <c:pt idx="40">
                  <c:v>45310</c:v>
                </c:pt>
                <c:pt idx="41">
                  <c:v>45317</c:v>
                </c:pt>
                <c:pt idx="42">
                  <c:v>45324</c:v>
                </c:pt>
                <c:pt idx="43">
                  <c:v>45331</c:v>
                </c:pt>
                <c:pt idx="44">
                  <c:v>45338</c:v>
                </c:pt>
                <c:pt idx="45">
                  <c:v>45345</c:v>
                </c:pt>
                <c:pt idx="46">
                  <c:v>45352</c:v>
                </c:pt>
                <c:pt idx="47">
                  <c:v>45359</c:v>
                </c:pt>
                <c:pt idx="48">
                  <c:v>45366</c:v>
                </c:pt>
                <c:pt idx="49">
                  <c:v>45373</c:v>
                </c:pt>
                <c:pt idx="50">
                  <c:v>45380</c:v>
                </c:pt>
                <c:pt idx="51">
                  <c:v>45387</c:v>
                </c:pt>
              </c:numCache>
            </c:numRef>
          </c:xVal>
          <c:yVal>
            <c:numRef>
              <c:f>'Courbes de température'!$AJ$178:$AJ$229</c:f>
              <c:numCache>
                <c:formatCode>0.0</c:formatCode>
                <c:ptCount val="52"/>
                <c:pt idx="0">
                  <c:v>13.5</c:v>
                </c:pt>
                <c:pt idx="1">
                  <c:v>12</c:v>
                </c:pt>
                <c:pt idx="2">
                  <c:v>15.333333333333334</c:v>
                </c:pt>
                <c:pt idx="3">
                  <c:v>21</c:v>
                </c:pt>
                <c:pt idx="4">
                  <c:v>18.333333333333332</c:v>
                </c:pt>
                <c:pt idx="5">
                  <c:v>17.666666666666668</c:v>
                </c:pt>
                <c:pt idx="6">
                  <c:v>18.333333333333332</c:v>
                </c:pt>
                <c:pt idx="7">
                  <c:v>19.666666666666668</c:v>
                </c:pt>
                <c:pt idx="8">
                  <c:v>26.333333333333332</c:v>
                </c:pt>
                <c:pt idx="9">
                  <c:v>26</c:v>
                </c:pt>
                <c:pt idx="10">
                  <c:v>27</c:v>
                </c:pt>
                <c:pt idx="11">
                  <c:v>21</c:v>
                </c:pt>
                <c:pt idx="12">
                  <c:v>25.333333333333332</c:v>
                </c:pt>
                <c:pt idx="13">
                  <c:v>23</c:v>
                </c:pt>
                <c:pt idx="14">
                  <c:v>22.333333333333332</c:v>
                </c:pt>
                <c:pt idx="15">
                  <c:v>22</c:v>
                </c:pt>
                <c:pt idx="16">
                  <c:v>21</c:v>
                </c:pt>
                <c:pt idx="17">
                  <c:v>26.333333333333332</c:v>
                </c:pt>
                <c:pt idx="18">
                  <c:v>28</c:v>
                </c:pt>
                <c:pt idx="19">
                  <c:v>27.666666666666668</c:v>
                </c:pt>
                <c:pt idx="20">
                  <c:v>22.333333333333332</c:v>
                </c:pt>
                <c:pt idx="21">
                  <c:v>34</c:v>
                </c:pt>
                <c:pt idx="22">
                  <c:v>31</c:v>
                </c:pt>
                <c:pt idx="23">
                  <c:v>21</c:v>
                </c:pt>
                <c:pt idx="24">
                  <c:v>22</c:v>
                </c:pt>
                <c:pt idx="25">
                  <c:v>22.666666666666668</c:v>
                </c:pt>
                <c:pt idx="26">
                  <c:v>23</c:v>
                </c:pt>
                <c:pt idx="27">
                  <c:v>21.333333333333332</c:v>
                </c:pt>
                <c:pt idx="28">
                  <c:v>16.666666666666668</c:v>
                </c:pt>
                <c:pt idx="29">
                  <c:v>15.666666666666666</c:v>
                </c:pt>
                <c:pt idx="30">
                  <c:v>13.666666666666666</c:v>
                </c:pt>
                <c:pt idx="31">
                  <c:v>12.333333333333334</c:v>
                </c:pt>
                <c:pt idx="32">
                  <c:v>15</c:v>
                </c:pt>
                <c:pt idx="33">
                  <c:v>9</c:v>
                </c:pt>
                <c:pt idx="34">
                  <c:v>10</c:v>
                </c:pt>
                <c:pt idx="35">
                  <c:v>10</c:v>
                </c:pt>
                <c:pt idx="36">
                  <c:v>13</c:v>
                </c:pt>
                <c:pt idx="37">
                  <c:v>13.666666666666666</c:v>
                </c:pt>
                <c:pt idx="38">
                  <c:v>10</c:v>
                </c:pt>
                <c:pt idx="39">
                  <c:v>5</c:v>
                </c:pt>
                <c:pt idx="40">
                  <c:v>4</c:v>
                </c:pt>
                <c:pt idx="41">
                  <c:v>7.333333333333333</c:v>
                </c:pt>
                <c:pt idx="42">
                  <c:v>13.666666666666666</c:v>
                </c:pt>
                <c:pt idx="43">
                  <c:v>14.333333333333334</c:v>
                </c:pt>
                <c:pt idx="44">
                  <c:v>19.666666666666668</c:v>
                </c:pt>
                <c:pt idx="45">
                  <c:v>14</c:v>
                </c:pt>
                <c:pt idx="46">
                  <c:v>12</c:v>
                </c:pt>
                <c:pt idx="47">
                  <c:v>15</c:v>
                </c:pt>
                <c:pt idx="48">
                  <c:v>20</c:v>
                </c:pt>
                <c:pt idx="49">
                  <c:v>20.666666666666668</c:v>
                </c:pt>
                <c:pt idx="50">
                  <c:v>19</c:v>
                </c:pt>
                <c:pt idx="51">
                  <c:v>22.333333333333332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677-4ECD-AEAE-C2B44C3AE107}"/>
            </c:ext>
          </c:extLst>
        </c:ser>
        <c:ser>
          <c:idx val="1"/>
          <c:order val="1"/>
          <c:tx>
            <c:strRef>
              <c:f>'Courbes de température'!$AK$177</c:f>
              <c:strCache>
                <c:ptCount val="1"/>
                <c:pt idx="0">
                  <c:v>T° externe (°C)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'Courbes de température'!$AI$178:$AI$229</c:f>
              <c:numCache>
                <c:formatCode>m/d/yyyy</c:formatCode>
                <c:ptCount val="52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45093</c:v>
                </c:pt>
                <c:pt idx="10">
                  <c:v>45100</c:v>
                </c:pt>
                <c:pt idx="11">
                  <c:v>45107</c:v>
                </c:pt>
                <c:pt idx="12">
                  <c:v>45114</c:v>
                </c:pt>
                <c:pt idx="13">
                  <c:v>45121</c:v>
                </c:pt>
                <c:pt idx="14">
                  <c:v>45128</c:v>
                </c:pt>
                <c:pt idx="15">
                  <c:v>45135</c:v>
                </c:pt>
                <c:pt idx="16">
                  <c:v>45142</c:v>
                </c:pt>
                <c:pt idx="17">
                  <c:v>45149</c:v>
                </c:pt>
                <c:pt idx="18">
                  <c:v>45156</c:v>
                </c:pt>
                <c:pt idx="19">
                  <c:v>45163</c:v>
                </c:pt>
                <c:pt idx="20">
                  <c:v>45170</c:v>
                </c:pt>
                <c:pt idx="21">
                  <c:v>45177</c:v>
                </c:pt>
                <c:pt idx="22">
                  <c:v>45184</c:v>
                </c:pt>
                <c:pt idx="23">
                  <c:v>45191</c:v>
                </c:pt>
                <c:pt idx="24">
                  <c:v>45198</c:v>
                </c:pt>
                <c:pt idx="25">
                  <c:v>45205</c:v>
                </c:pt>
                <c:pt idx="26">
                  <c:v>45212</c:v>
                </c:pt>
                <c:pt idx="27">
                  <c:v>45219</c:v>
                </c:pt>
                <c:pt idx="28">
                  <c:v>45226</c:v>
                </c:pt>
                <c:pt idx="29">
                  <c:v>45233</c:v>
                </c:pt>
                <c:pt idx="30">
                  <c:v>45240</c:v>
                </c:pt>
                <c:pt idx="31">
                  <c:v>45247</c:v>
                </c:pt>
                <c:pt idx="32">
                  <c:v>45254</c:v>
                </c:pt>
                <c:pt idx="33">
                  <c:v>45261</c:v>
                </c:pt>
                <c:pt idx="34">
                  <c:v>45268</c:v>
                </c:pt>
                <c:pt idx="35">
                  <c:v>45275</c:v>
                </c:pt>
                <c:pt idx="36">
                  <c:v>45282</c:v>
                </c:pt>
                <c:pt idx="37">
                  <c:v>45289</c:v>
                </c:pt>
                <c:pt idx="38">
                  <c:v>45296</c:v>
                </c:pt>
                <c:pt idx="39">
                  <c:v>45303</c:v>
                </c:pt>
                <c:pt idx="40">
                  <c:v>45310</c:v>
                </c:pt>
                <c:pt idx="41">
                  <c:v>45317</c:v>
                </c:pt>
                <c:pt idx="42">
                  <c:v>45324</c:v>
                </c:pt>
                <c:pt idx="43">
                  <c:v>45331</c:v>
                </c:pt>
                <c:pt idx="44">
                  <c:v>45338</c:v>
                </c:pt>
                <c:pt idx="45">
                  <c:v>45345</c:v>
                </c:pt>
                <c:pt idx="46">
                  <c:v>45352</c:v>
                </c:pt>
                <c:pt idx="47">
                  <c:v>45359</c:v>
                </c:pt>
                <c:pt idx="48">
                  <c:v>45366</c:v>
                </c:pt>
                <c:pt idx="49">
                  <c:v>45373</c:v>
                </c:pt>
                <c:pt idx="50">
                  <c:v>45380</c:v>
                </c:pt>
                <c:pt idx="51">
                  <c:v>45387</c:v>
                </c:pt>
              </c:numCache>
            </c:numRef>
          </c:xVal>
          <c:yVal>
            <c:numRef>
              <c:f>'Courbes de température'!$AK$178:$AK$229</c:f>
              <c:numCache>
                <c:formatCode>0.0</c:formatCode>
                <c:ptCount val="52"/>
                <c:pt idx="0">
                  <c:v>13</c:v>
                </c:pt>
                <c:pt idx="1">
                  <c:v>16</c:v>
                </c:pt>
                <c:pt idx="2">
                  <c:v>17.666666666666668</c:v>
                </c:pt>
                <c:pt idx="3">
                  <c:v>19.666666666666668</c:v>
                </c:pt>
                <c:pt idx="4">
                  <c:v>18</c:v>
                </c:pt>
                <c:pt idx="5">
                  <c:v>21.666666666666668</c:v>
                </c:pt>
                <c:pt idx="6">
                  <c:v>20.666666666666668</c:v>
                </c:pt>
                <c:pt idx="7">
                  <c:v>20</c:v>
                </c:pt>
                <c:pt idx="8">
                  <c:v>30.666666666666668</c:v>
                </c:pt>
                <c:pt idx="9">
                  <c:v>29</c:v>
                </c:pt>
                <c:pt idx="10">
                  <c:v>29</c:v>
                </c:pt>
                <c:pt idx="11">
                  <c:v>21</c:v>
                </c:pt>
                <c:pt idx="12">
                  <c:v>30</c:v>
                </c:pt>
                <c:pt idx="13">
                  <c:v>22.666666666666668</c:v>
                </c:pt>
                <c:pt idx="14">
                  <c:v>21</c:v>
                </c:pt>
                <c:pt idx="15">
                  <c:v>22.666666666666668</c:v>
                </c:pt>
                <c:pt idx="16">
                  <c:v>19.333333333333332</c:v>
                </c:pt>
                <c:pt idx="17">
                  <c:v>27</c:v>
                </c:pt>
                <c:pt idx="18">
                  <c:v>27.333333333333332</c:v>
                </c:pt>
                <c:pt idx="19">
                  <c:v>22.666666666666668</c:v>
                </c:pt>
                <c:pt idx="20">
                  <c:v>23.333333333333332</c:v>
                </c:pt>
                <c:pt idx="21">
                  <c:v>34</c:v>
                </c:pt>
                <c:pt idx="22">
                  <c:v>25</c:v>
                </c:pt>
                <c:pt idx="23">
                  <c:v>14.333333333333334</c:v>
                </c:pt>
                <c:pt idx="24">
                  <c:v>19</c:v>
                </c:pt>
                <c:pt idx="25">
                  <c:v>22</c:v>
                </c:pt>
                <c:pt idx="26">
                  <c:v>17.333333333333332</c:v>
                </c:pt>
                <c:pt idx="27">
                  <c:v>13.666666666666666</c:v>
                </c:pt>
                <c:pt idx="28">
                  <c:v>13</c:v>
                </c:pt>
                <c:pt idx="29">
                  <c:v>11.333333333333334</c:v>
                </c:pt>
                <c:pt idx="30">
                  <c:v>9.3333333333333339</c:v>
                </c:pt>
                <c:pt idx="31">
                  <c:v>8.3333333333333339</c:v>
                </c:pt>
                <c:pt idx="32">
                  <c:v>8</c:v>
                </c:pt>
                <c:pt idx="33">
                  <c:v>5.333333333333333</c:v>
                </c:pt>
                <c:pt idx="34">
                  <c:v>9</c:v>
                </c:pt>
                <c:pt idx="35">
                  <c:v>7.666666666666667</c:v>
                </c:pt>
                <c:pt idx="36">
                  <c:v>11</c:v>
                </c:pt>
                <c:pt idx="37">
                  <c:v>10.666666666666666</c:v>
                </c:pt>
                <c:pt idx="38">
                  <c:v>7</c:v>
                </c:pt>
                <c:pt idx="39">
                  <c:v>-2</c:v>
                </c:pt>
                <c:pt idx="40">
                  <c:v>1</c:v>
                </c:pt>
                <c:pt idx="41">
                  <c:v>6.333333333333333</c:v>
                </c:pt>
                <c:pt idx="42">
                  <c:v>9</c:v>
                </c:pt>
                <c:pt idx="43">
                  <c:v>11.333333333333334</c:v>
                </c:pt>
                <c:pt idx="44">
                  <c:v>15.333333333333334</c:v>
                </c:pt>
                <c:pt idx="45">
                  <c:v>11.333333333333334</c:v>
                </c:pt>
                <c:pt idx="46">
                  <c:v>10</c:v>
                </c:pt>
                <c:pt idx="47">
                  <c:v>13</c:v>
                </c:pt>
                <c:pt idx="48">
                  <c:v>16</c:v>
                </c:pt>
                <c:pt idx="49">
                  <c:v>13.666666666666666</c:v>
                </c:pt>
                <c:pt idx="50">
                  <c:v>13.666666666666666</c:v>
                </c:pt>
                <c:pt idx="51">
                  <c:v>16.333333333333332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677-4ECD-AEAE-C2B44C3AE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4115520"/>
        <c:axId val="294586736"/>
      </c:scatterChart>
      <c:valAx>
        <c:axId val="404115520"/>
        <c:scaling>
          <c:orientation val="minMax"/>
          <c:max val="45387"/>
          <c:min val="450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4586736"/>
        <c:crosses val="autoZero"/>
        <c:crossBetween val="midCat"/>
        <c:majorUnit val="100"/>
      </c:valAx>
      <c:valAx>
        <c:axId val="29458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4115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Participant</a:t>
            </a:r>
            <a:r>
              <a:rPr lang="fr-BE" baseline="0"/>
              <a:t> 2</a:t>
            </a:r>
            <a:endParaRPr lang="fr-B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'Courbes de température'!$F$6</c:f>
              <c:strCache>
                <c:ptCount val="1"/>
                <c:pt idx="0">
                  <c:v>T° compost (°C)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'Courbes de température'!$E$7:$E$55</c:f>
              <c:numCache>
                <c:formatCode>m/d/yyyy</c:formatCode>
                <c:ptCount val="49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45093</c:v>
                </c:pt>
                <c:pt idx="10">
                  <c:v>45100</c:v>
                </c:pt>
                <c:pt idx="11">
                  <c:v>45107</c:v>
                </c:pt>
                <c:pt idx="12">
                  <c:v>45114</c:v>
                </c:pt>
                <c:pt idx="13">
                  <c:v>45121</c:v>
                </c:pt>
                <c:pt idx="14">
                  <c:v>45128</c:v>
                </c:pt>
                <c:pt idx="15">
                  <c:v>45135</c:v>
                </c:pt>
                <c:pt idx="16">
                  <c:v>45142</c:v>
                </c:pt>
                <c:pt idx="17">
                  <c:v>45163</c:v>
                </c:pt>
                <c:pt idx="18">
                  <c:v>45170</c:v>
                </c:pt>
                <c:pt idx="19">
                  <c:v>45177</c:v>
                </c:pt>
                <c:pt idx="20">
                  <c:v>45184</c:v>
                </c:pt>
                <c:pt idx="21">
                  <c:v>45191</c:v>
                </c:pt>
                <c:pt idx="22">
                  <c:v>45198</c:v>
                </c:pt>
                <c:pt idx="23">
                  <c:v>45205</c:v>
                </c:pt>
                <c:pt idx="24">
                  <c:v>45212</c:v>
                </c:pt>
                <c:pt idx="25">
                  <c:v>45219</c:v>
                </c:pt>
                <c:pt idx="26">
                  <c:v>45226</c:v>
                </c:pt>
                <c:pt idx="27">
                  <c:v>45233</c:v>
                </c:pt>
                <c:pt idx="28">
                  <c:v>45240</c:v>
                </c:pt>
                <c:pt idx="29">
                  <c:v>45247</c:v>
                </c:pt>
                <c:pt idx="30">
                  <c:v>45254</c:v>
                </c:pt>
                <c:pt idx="31">
                  <c:v>45261</c:v>
                </c:pt>
                <c:pt idx="32">
                  <c:v>45268</c:v>
                </c:pt>
                <c:pt idx="33">
                  <c:v>45275</c:v>
                </c:pt>
                <c:pt idx="34">
                  <c:v>45282</c:v>
                </c:pt>
                <c:pt idx="35">
                  <c:v>45289</c:v>
                </c:pt>
                <c:pt idx="36">
                  <c:v>45296</c:v>
                </c:pt>
                <c:pt idx="37">
                  <c:v>45303</c:v>
                </c:pt>
                <c:pt idx="38">
                  <c:v>45310</c:v>
                </c:pt>
                <c:pt idx="39">
                  <c:v>45317</c:v>
                </c:pt>
                <c:pt idx="40">
                  <c:v>45324</c:v>
                </c:pt>
                <c:pt idx="41">
                  <c:v>45331</c:v>
                </c:pt>
                <c:pt idx="42">
                  <c:v>45338</c:v>
                </c:pt>
                <c:pt idx="43">
                  <c:v>45345</c:v>
                </c:pt>
                <c:pt idx="44">
                  <c:v>45352</c:v>
                </c:pt>
                <c:pt idx="45">
                  <c:v>45359</c:v>
                </c:pt>
                <c:pt idx="46">
                  <c:v>45366</c:v>
                </c:pt>
                <c:pt idx="47">
                  <c:v>45373</c:v>
                </c:pt>
                <c:pt idx="48">
                  <c:v>45380</c:v>
                </c:pt>
              </c:numCache>
            </c:numRef>
          </c:xVal>
          <c:yVal>
            <c:numRef>
              <c:f>'Courbes de température'!$F$7:$F$55</c:f>
              <c:numCache>
                <c:formatCode>0.0</c:formatCode>
                <c:ptCount val="49"/>
                <c:pt idx="0">
                  <c:v>10</c:v>
                </c:pt>
                <c:pt idx="1">
                  <c:v>10</c:v>
                </c:pt>
                <c:pt idx="2">
                  <c:v>18</c:v>
                </c:pt>
                <c:pt idx="3">
                  <c:v>20</c:v>
                </c:pt>
                <c:pt idx="4">
                  <c:v>18</c:v>
                </c:pt>
                <c:pt idx="5">
                  <c:v>23</c:v>
                </c:pt>
                <c:pt idx="6">
                  <c:v>23</c:v>
                </c:pt>
                <c:pt idx="7">
                  <c:v>25</c:v>
                </c:pt>
                <c:pt idx="8">
                  <c:v>38</c:v>
                </c:pt>
                <c:pt idx="9">
                  <c:v>40</c:v>
                </c:pt>
                <c:pt idx="10">
                  <c:v>37</c:v>
                </c:pt>
                <c:pt idx="11">
                  <c:v>25</c:v>
                </c:pt>
                <c:pt idx="12">
                  <c:v>28</c:v>
                </c:pt>
                <c:pt idx="13">
                  <c:v>32</c:v>
                </c:pt>
                <c:pt idx="14">
                  <c:v>25</c:v>
                </c:pt>
                <c:pt idx="15">
                  <c:v>28</c:v>
                </c:pt>
                <c:pt idx="16">
                  <c:v>26</c:v>
                </c:pt>
                <c:pt idx="17">
                  <c:v>22</c:v>
                </c:pt>
                <c:pt idx="18">
                  <c:v>22</c:v>
                </c:pt>
                <c:pt idx="19">
                  <c:v>28</c:v>
                </c:pt>
                <c:pt idx="20">
                  <c:v>27</c:v>
                </c:pt>
                <c:pt idx="21">
                  <c:v>24</c:v>
                </c:pt>
                <c:pt idx="22">
                  <c:v>22</c:v>
                </c:pt>
                <c:pt idx="23">
                  <c:v>19</c:v>
                </c:pt>
                <c:pt idx="24">
                  <c:v>22</c:v>
                </c:pt>
                <c:pt idx="25">
                  <c:v>18</c:v>
                </c:pt>
                <c:pt idx="26">
                  <c:v>16</c:v>
                </c:pt>
                <c:pt idx="27">
                  <c:v>14</c:v>
                </c:pt>
                <c:pt idx="28">
                  <c:v>13</c:v>
                </c:pt>
                <c:pt idx="29">
                  <c:v>14</c:v>
                </c:pt>
                <c:pt idx="30">
                  <c:v>9</c:v>
                </c:pt>
                <c:pt idx="31">
                  <c:v>2</c:v>
                </c:pt>
                <c:pt idx="32">
                  <c:v>4</c:v>
                </c:pt>
                <c:pt idx="33">
                  <c:v>4</c:v>
                </c:pt>
                <c:pt idx="34">
                  <c:v>8</c:v>
                </c:pt>
                <c:pt idx="35">
                  <c:v>8</c:v>
                </c:pt>
                <c:pt idx="36">
                  <c:v>6</c:v>
                </c:pt>
                <c:pt idx="37">
                  <c:v>3</c:v>
                </c:pt>
                <c:pt idx="38">
                  <c:v>0</c:v>
                </c:pt>
                <c:pt idx="39">
                  <c:v>2</c:v>
                </c:pt>
                <c:pt idx="40">
                  <c:v>5</c:v>
                </c:pt>
                <c:pt idx="41">
                  <c:v>7</c:v>
                </c:pt>
                <c:pt idx="42">
                  <c:v>10</c:v>
                </c:pt>
                <c:pt idx="43">
                  <c:v>7</c:v>
                </c:pt>
                <c:pt idx="44">
                  <c:v>8</c:v>
                </c:pt>
                <c:pt idx="45">
                  <c:v>10</c:v>
                </c:pt>
                <c:pt idx="46">
                  <c:v>12</c:v>
                </c:pt>
                <c:pt idx="47">
                  <c:v>10</c:v>
                </c:pt>
                <c:pt idx="48">
                  <c:v>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A6-4D2F-8432-5EC7E661A601}"/>
            </c:ext>
          </c:extLst>
        </c:ser>
        <c:ser>
          <c:idx val="1"/>
          <c:order val="1"/>
          <c:tx>
            <c:strRef>
              <c:f>'Courbes de température'!$G$6</c:f>
              <c:strCache>
                <c:ptCount val="1"/>
                <c:pt idx="0">
                  <c:v>T° externe (°C)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'Courbes de température'!$E$7:$E$55</c:f>
              <c:numCache>
                <c:formatCode>m/d/yyyy</c:formatCode>
                <c:ptCount val="49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45093</c:v>
                </c:pt>
                <c:pt idx="10">
                  <c:v>45100</c:v>
                </c:pt>
                <c:pt idx="11">
                  <c:v>45107</c:v>
                </c:pt>
                <c:pt idx="12">
                  <c:v>45114</c:v>
                </c:pt>
                <c:pt idx="13">
                  <c:v>45121</c:v>
                </c:pt>
                <c:pt idx="14">
                  <c:v>45128</c:v>
                </c:pt>
                <c:pt idx="15">
                  <c:v>45135</c:v>
                </c:pt>
                <c:pt idx="16">
                  <c:v>45142</c:v>
                </c:pt>
                <c:pt idx="17">
                  <c:v>45163</c:v>
                </c:pt>
                <c:pt idx="18">
                  <c:v>45170</c:v>
                </c:pt>
                <c:pt idx="19">
                  <c:v>45177</c:v>
                </c:pt>
                <c:pt idx="20">
                  <c:v>45184</c:v>
                </c:pt>
                <c:pt idx="21">
                  <c:v>45191</c:v>
                </c:pt>
                <c:pt idx="22">
                  <c:v>45198</c:v>
                </c:pt>
                <c:pt idx="23">
                  <c:v>45205</c:v>
                </c:pt>
                <c:pt idx="24">
                  <c:v>45212</c:v>
                </c:pt>
                <c:pt idx="25">
                  <c:v>45219</c:v>
                </c:pt>
                <c:pt idx="26">
                  <c:v>45226</c:v>
                </c:pt>
                <c:pt idx="27">
                  <c:v>45233</c:v>
                </c:pt>
                <c:pt idx="28">
                  <c:v>45240</c:v>
                </c:pt>
                <c:pt idx="29">
                  <c:v>45247</c:v>
                </c:pt>
                <c:pt idx="30">
                  <c:v>45254</c:v>
                </c:pt>
                <c:pt idx="31">
                  <c:v>45261</c:v>
                </c:pt>
                <c:pt idx="32">
                  <c:v>45268</c:v>
                </c:pt>
                <c:pt idx="33">
                  <c:v>45275</c:v>
                </c:pt>
                <c:pt idx="34">
                  <c:v>45282</c:v>
                </c:pt>
                <c:pt idx="35">
                  <c:v>45289</c:v>
                </c:pt>
                <c:pt idx="36">
                  <c:v>45296</c:v>
                </c:pt>
                <c:pt idx="37">
                  <c:v>45303</c:v>
                </c:pt>
                <c:pt idx="38">
                  <c:v>45310</c:v>
                </c:pt>
                <c:pt idx="39">
                  <c:v>45317</c:v>
                </c:pt>
                <c:pt idx="40">
                  <c:v>45324</c:v>
                </c:pt>
                <c:pt idx="41">
                  <c:v>45331</c:v>
                </c:pt>
                <c:pt idx="42">
                  <c:v>45338</c:v>
                </c:pt>
                <c:pt idx="43">
                  <c:v>45345</c:v>
                </c:pt>
                <c:pt idx="44">
                  <c:v>45352</c:v>
                </c:pt>
                <c:pt idx="45">
                  <c:v>45359</c:v>
                </c:pt>
                <c:pt idx="46">
                  <c:v>45366</c:v>
                </c:pt>
                <c:pt idx="47">
                  <c:v>45373</c:v>
                </c:pt>
                <c:pt idx="48">
                  <c:v>45380</c:v>
                </c:pt>
              </c:numCache>
            </c:numRef>
          </c:xVal>
          <c:yVal>
            <c:numRef>
              <c:f>'Courbes de température'!$G$7:$G$55</c:f>
              <c:numCache>
                <c:formatCode>0.0</c:formatCode>
                <c:ptCount val="49"/>
                <c:pt idx="0">
                  <c:v>12.8</c:v>
                </c:pt>
                <c:pt idx="1">
                  <c:v>8.6999999999999993</c:v>
                </c:pt>
                <c:pt idx="2">
                  <c:v>16</c:v>
                </c:pt>
                <c:pt idx="3">
                  <c:v>18</c:v>
                </c:pt>
                <c:pt idx="4">
                  <c:v>15</c:v>
                </c:pt>
                <c:pt idx="5">
                  <c:v>19</c:v>
                </c:pt>
                <c:pt idx="6">
                  <c:v>19</c:v>
                </c:pt>
                <c:pt idx="7">
                  <c:v>20</c:v>
                </c:pt>
                <c:pt idx="8">
                  <c:v>32</c:v>
                </c:pt>
                <c:pt idx="9">
                  <c:v>35</c:v>
                </c:pt>
                <c:pt idx="10">
                  <c:v>29</c:v>
                </c:pt>
                <c:pt idx="11">
                  <c:v>19</c:v>
                </c:pt>
                <c:pt idx="12">
                  <c:v>26</c:v>
                </c:pt>
                <c:pt idx="13">
                  <c:v>28</c:v>
                </c:pt>
                <c:pt idx="14">
                  <c:v>15</c:v>
                </c:pt>
                <c:pt idx="15">
                  <c:v>24</c:v>
                </c:pt>
                <c:pt idx="16">
                  <c:v>20</c:v>
                </c:pt>
                <c:pt idx="17">
                  <c:v>18</c:v>
                </c:pt>
                <c:pt idx="18">
                  <c:v>19</c:v>
                </c:pt>
                <c:pt idx="19">
                  <c:v>26</c:v>
                </c:pt>
                <c:pt idx="20">
                  <c:v>25</c:v>
                </c:pt>
                <c:pt idx="21">
                  <c:v>14</c:v>
                </c:pt>
                <c:pt idx="22">
                  <c:v>17</c:v>
                </c:pt>
                <c:pt idx="23">
                  <c:v>17.5</c:v>
                </c:pt>
                <c:pt idx="24">
                  <c:v>22</c:v>
                </c:pt>
                <c:pt idx="25">
                  <c:v>17</c:v>
                </c:pt>
                <c:pt idx="26">
                  <c:v>15.5</c:v>
                </c:pt>
                <c:pt idx="27">
                  <c:v>13</c:v>
                </c:pt>
                <c:pt idx="28">
                  <c:v>12.5</c:v>
                </c:pt>
                <c:pt idx="29">
                  <c:v>14</c:v>
                </c:pt>
                <c:pt idx="30">
                  <c:v>7</c:v>
                </c:pt>
                <c:pt idx="31">
                  <c:v>1</c:v>
                </c:pt>
                <c:pt idx="32">
                  <c:v>8</c:v>
                </c:pt>
                <c:pt idx="33">
                  <c:v>6</c:v>
                </c:pt>
                <c:pt idx="34">
                  <c:v>10</c:v>
                </c:pt>
                <c:pt idx="35">
                  <c:v>10</c:v>
                </c:pt>
                <c:pt idx="36">
                  <c:v>7</c:v>
                </c:pt>
                <c:pt idx="37">
                  <c:v>2</c:v>
                </c:pt>
                <c:pt idx="38">
                  <c:v>-2</c:v>
                </c:pt>
                <c:pt idx="39">
                  <c:v>4</c:v>
                </c:pt>
                <c:pt idx="40">
                  <c:v>7</c:v>
                </c:pt>
                <c:pt idx="41">
                  <c:v>12</c:v>
                </c:pt>
                <c:pt idx="42">
                  <c:v>14</c:v>
                </c:pt>
                <c:pt idx="43">
                  <c:v>7</c:v>
                </c:pt>
                <c:pt idx="44">
                  <c:v>9</c:v>
                </c:pt>
                <c:pt idx="45">
                  <c:v>11</c:v>
                </c:pt>
                <c:pt idx="46">
                  <c:v>13</c:v>
                </c:pt>
                <c:pt idx="47">
                  <c:v>11</c:v>
                </c:pt>
                <c:pt idx="48">
                  <c:v>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AA6-4D2F-8432-5EC7E661A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230176"/>
        <c:axId val="135229760"/>
      </c:scatterChart>
      <c:valAx>
        <c:axId val="135230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229760"/>
        <c:crosses val="autoZero"/>
        <c:crossBetween val="midCat"/>
      </c:valAx>
      <c:valAx>
        <c:axId val="13522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230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Participant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'Courbes de température'!$J$6</c:f>
              <c:strCache>
                <c:ptCount val="1"/>
                <c:pt idx="0">
                  <c:v>T° compost (°C)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'Courbes de température'!$I$7:$I$55</c:f>
              <c:numCache>
                <c:formatCode>m/d/yyyy</c:formatCode>
                <c:ptCount val="49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45093</c:v>
                </c:pt>
                <c:pt idx="10">
                  <c:v>45100</c:v>
                </c:pt>
                <c:pt idx="11">
                  <c:v>45107</c:v>
                </c:pt>
                <c:pt idx="12">
                  <c:v>45114</c:v>
                </c:pt>
                <c:pt idx="13">
                  <c:v>45121</c:v>
                </c:pt>
                <c:pt idx="14">
                  <c:v>45128</c:v>
                </c:pt>
                <c:pt idx="15">
                  <c:v>45135</c:v>
                </c:pt>
                <c:pt idx="16">
                  <c:v>45142</c:v>
                </c:pt>
                <c:pt idx="17">
                  <c:v>45149</c:v>
                </c:pt>
                <c:pt idx="18">
                  <c:v>45156</c:v>
                </c:pt>
                <c:pt idx="19">
                  <c:v>45163</c:v>
                </c:pt>
                <c:pt idx="20">
                  <c:v>45170</c:v>
                </c:pt>
                <c:pt idx="21">
                  <c:v>45177</c:v>
                </c:pt>
                <c:pt idx="22">
                  <c:v>45184</c:v>
                </c:pt>
                <c:pt idx="23">
                  <c:v>45191</c:v>
                </c:pt>
                <c:pt idx="24">
                  <c:v>45198</c:v>
                </c:pt>
                <c:pt idx="25">
                  <c:v>45205</c:v>
                </c:pt>
                <c:pt idx="26">
                  <c:v>45212</c:v>
                </c:pt>
                <c:pt idx="27">
                  <c:v>45219</c:v>
                </c:pt>
                <c:pt idx="28">
                  <c:v>45226</c:v>
                </c:pt>
                <c:pt idx="29">
                  <c:v>45233</c:v>
                </c:pt>
                <c:pt idx="30">
                  <c:v>45240</c:v>
                </c:pt>
                <c:pt idx="31">
                  <c:v>45247</c:v>
                </c:pt>
                <c:pt idx="32">
                  <c:v>45254</c:v>
                </c:pt>
                <c:pt idx="33">
                  <c:v>45261</c:v>
                </c:pt>
                <c:pt idx="34">
                  <c:v>45268</c:v>
                </c:pt>
                <c:pt idx="35">
                  <c:v>45275</c:v>
                </c:pt>
                <c:pt idx="36">
                  <c:v>45282</c:v>
                </c:pt>
                <c:pt idx="37">
                  <c:v>45289</c:v>
                </c:pt>
                <c:pt idx="38">
                  <c:v>45296</c:v>
                </c:pt>
                <c:pt idx="39">
                  <c:v>45303</c:v>
                </c:pt>
                <c:pt idx="40">
                  <c:v>45310</c:v>
                </c:pt>
                <c:pt idx="41">
                  <c:v>45317</c:v>
                </c:pt>
                <c:pt idx="42">
                  <c:v>45324</c:v>
                </c:pt>
                <c:pt idx="43">
                  <c:v>45331</c:v>
                </c:pt>
                <c:pt idx="44">
                  <c:v>45338</c:v>
                </c:pt>
                <c:pt idx="45">
                  <c:v>45345</c:v>
                </c:pt>
                <c:pt idx="46">
                  <c:v>45373</c:v>
                </c:pt>
                <c:pt idx="47">
                  <c:v>45380</c:v>
                </c:pt>
                <c:pt idx="48">
                  <c:v>45387</c:v>
                </c:pt>
              </c:numCache>
            </c:numRef>
          </c:xVal>
          <c:yVal>
            <c:numRef>
              <c:f>'Courbes de température'!$J$7:$J$55</c:f>
              <c:numCache>
                <c:formatCode>0.0</c:formatCode>
                <c:ptCount val="49"/>
                <c:pt idx="0">
                  <c:v>14</c:v>
                </c:pt>
                <c:pt idx="1">
                  <c:v>14</c:v>
                </c:pt>
                <c:pt idx="2">
                  <c:v>16</c:v>
                </c:pt>
                <c:pt idx="3">
                  <c:v>20</c:v>
                </c:pt>
                <c:pt idx="4">
                  <c:v>20</c:v>
                </c:pt>
                <c:pt idx="5">
                  <c:v>19</c:v>
                </c:pt>
                <c:pt idx="6">
                  <c:v>19</c:v>
                </c:pt>
                <c:pt idx="7">
                  <c:v>22</c:v>
                </c:pt>
                <c:pt idx="8">
                  <c:v>28</c:v>
                </c:pt>
                <c:pt idx="9">
                  <c:v>29</c:v>
                </c:pt>
                <c:pt idx="10">
                  <c:v>27</c:v>
                </c:pt>
                <c:pt idx="11">
                  <c:v>28</c:v>
                </c:pt>
                <c:pt idx="12">
                  <c:v>31</c:v>
                </c:pt>
                <c:pt idx="13">
                  <c:v>31</c:v>
                </c:pt>
                <c:pt idx="14">
                  <c:v>26</c:v>
                </c:pt>
                <c:pt idx="15">
                  <c:v>28</c:v>
                </c:pt>
                <c:pt idx="16">
                  <c:v>27</c:v>
                </c:pt>
                <c:pt idx="17">
                  <c:v>30</c:v>
                </c:pt>
                <c:pt idx="18">
                  <c:v>31</c:v>
                </c:pt>
                <c:pt idx="19">
                  <c:v>31</c:v>
                </c:pt>
                <c:pt idx="20">
                  <c:v>30</c:v>
                </c:pt>
                <c:pt idx="21">
                  <c:v>33</c:v>
                </c:pt>
                <c:pt idx="22">
                  <c:v>32</c:v>
                </c:pt>
                <c:pt idx="23">
                  <c:v>24</c:v>
                </c:pt>
                <c:pt idx="24">
                  <c:v>23</c:v>
                </c:pt>
                <c:pt idx="25">
                  <c:v>22</c:v>
                </c:pt>
                <c:pt idx="26">
                  <c:v>25</c:v>
                </c:pt>
                <c:pt idx="27">
                  <c:v>20</c:v>
                </c:pt>
                <c:pt idx="28">
                  <c:v>18</c:v>
                </c:pt>
                <c:pt idx="29">
                  <c:v>17</c:v>
                </c:pt>
                <c:pt idx="30">
                  <c:v>17</c:v>
                </c:pt>
                <c:pt idx="31">
                  <c:v>14</c:v>
                </c:pt>
                <c:pt idx="32">
                  <c:v>13</c:v>
                </c:pt>
                <c:pt idx="33">
                  <c:v>5</c:v>
                </c:pt>
                <c:pt idx="34">
                  <c:v>8</c:v>
                </c:pt>
                <c:pt idx="35">
                  <c:v>13</c:v>
                </c:pt>
                <c:pt idx="36">
                  <c:v>13</c:v>
                </c:pt>
                <c:pt idx="37">
                  <c:v>14</c:v>
                </c:pt>
                <c:pt idx="38">
                  <c:v>13</c:v>
                </c:pt>
                <c:pt idx="39">
                  <c:v>3</c:v>
                </c:pt>
                <c:pt idx="40">
                  <c:v>2</c:v>
                </c:pt>
                <c:pt idx="41">
                  <c:v>12</c:v>
                </c:pt>
                <c:pt idx="42">
                  <c:v>11</c:v>
                </c:pt>
                <c:pt idx="43">
                  <c:v>15</c:v>
                </c:pt>
                <c:pt idx="44">
                  <c:v>18</c:v>
                </c:pt>
                <c:pt idx="45">
                  <c:v>14</c:v>
                </c:pt>
                <c:pt idx="46">
                  <c:v>18</c:v>
                </c:pt>
                <c:pt idx="47">
                  <c:v>16</c:v>
                </c:pt>
                <c:pt idx="48">
                  <c:v>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B9D-4710-BD21-6AC3897AC592}"/>
            </c:ext>
          </c:extLst>
        </c:ser>
        <c:ser>
          <c:idx val="1"/>
          <c:order val="1"/>
          <c:tx>
            <c:strRef>
              <c:f>'Courbes de température'!$K$6</c:f>
              <c:strCache>
                <c:ptCount val="1"/>
                <c:pt idx="0">
                  <c:v>T° externe (°C)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'Courbes de température'!$I$7:$I$55</c:f>
              <c:numCache>
                <c:formatCode>m/d/yyyy</c:formatCode>
                <c:ptCount val="49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45093</c:v>
                </c:pt>
                <c:pt idx="10">
                  <c:v>45100</c:v>
                </c:pt>
                <c:pt idx="11">
                  <c:v>45107</c:v>
                </c:pt>
                <c:pt idx="12">
                  <c:v>45114</c:v>
                </c:pt>
                <c:pt idx="13">
                  <c:v>45121</c:v>
                </c:pt>
                <c:pt idx="14">
                  <c:v>45128</c:v>
                </c:pt>
                <c:pt idx="15">
                  <c:v>45135</c:v>
                </c:pt>
                <c:pt idx="16">
                  <c:v>45142</c:v>
                </c:pt>
                <c:pt idx="17">
                  <c:v>45149</c:v>
                </c:pt>
                <c:pt idx="18">
                  <c:v>45156</c:v>
                </c:pt>
                <c:pt idx="19">
                  <c:v>45163</c:v>
                </c:pt>
                <c:pt idx="20">
                  <c:v>45170</c:v>
                </c:pt>
                <c:pt idx="21">
                  <c:v>45177</c:v>
                </c:pt>
                <c:pt idx="22">
                  <c:v>45184</c:v>
                </c:pt>
                <c:pt idx="23">
                  <c:v>45191</c:v>
                </c:pt>
                <c:pt idx="24">
                  <c:v>45198</c:v>
                </c:pt>
                <c:pt idx="25">
                  <c:v>45205</c:v>
                </c:pt>
                <c:pt idx="26">
                  <c:v>45212</c:v>
                </c:pt>
                <c:pt idx="27">
                  <c:v>45219</c:v>
                </c:pt>
                <c:pt idx="28">
                  <c:v>45226</c:v>
                </c:pt>
                <c:pt idx="29">
                  <c:v>45233</c:v>
                </c:pt>
                <c:pt idx="30">
                  <c:v>45240</c:v>
                </c:pt>
                <c:pt idx="31">
                  <c:v>45247</c:v>
                </c:pt>
                <c:pt idx="32">
                  <c:v>45254</c:v>
                </c:pt>
                <c:pt idx="33">
                  <c:v>45261</c:v>
                </c:pt>
                <c:pt idx="34">
                  <c:v>45268</c:v>
                </c:pt>
                <c:pt idx="35">
                  <c:v>45275</c:v>
                </c:pt>
                <c:pt idx="36">
                  <c:v>45282</c:v>
                </c:pt>
                <c:pt idx="37">
                  <c:v>45289</c:v>
                </c:pt>
                <c:pt idx="38">
                  <c:v>45296</c:v>
                </c:pt>
                <c:pt idx="39">
                  <c:v>45303</c:v>
                </c:pt>
                <c:pt idx="40">
                  <c:v>45310</c:v>
                </c:pt>
                <c:pt idx="41">
                  <c:v>45317</c:v>
                </c:pt>
                <c:pt idx="42">
                  <c:v>45324</c:v>
                </c:pt>
                <c:pt idx="43">
                  <c:v>45331</c:v>
                </c:pt>
                <c:pt idx="44">
                  <c:v>45338</c:v>
                </c:pt>
                <c:pt idx="45">
                  <c:v>45345</c:v>
                </c:pt>
                <c:pt idx="46">
                  <c:v>45373</c:v>
                </c:pt>
                <c:pt idx="47">
                  <c:v>45380</c:v>
                </c:pt>
                <c:pt idx="48">
                  <c:v>45387</c:v>
                </c:pt>
              </c:numCache>
            </c:numRef>
          </c:xVal>
          <c:yVal>
            <c:numRef>
              <c:f>'Courbes de température'!$K$7:$K$55</c:f>
              <c:numCache>
                <c:formatCode>0.0</c:formatCode>
                <c:ptCount val="49"/>
                <c:pt idx="0">
                  <c:v>12</c:v>
                </c:pt>
                <c:pt idx="1">
                  <c:v>17</c:v>
                </c:pt>
                <c:pt idx="2">
                  <c:v>15</c:v>
                </c:pt>
                <c:pt idx="3">
                  <c:v>19</c:v>
                </c:pt>
                <c:pt idx="4">
                  <c:v>16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29</c:v>
                </c:pt>
                <c:pt idx="9">
                  <c:v>28</c:v>
                </c:pt>
                <c:pt idx="10">
                  <c:v>26</c:v>
                </c:pt>
                <c:pt idx="11">
                  <c:v>22</c:v>
                </c:pt>
                <c:pt idx="12">
                  <c:v>29</c:v>
                </c:pt>
                <c:pt idx="13">
                  <c:v>27</c:v>
                </c:pt>
                <c:pt idx="14">
                  <c:v>22</c:v>
                </c:pt>
                <c:pt idx="15">
                  <c:v>24</c:v>
                </c:pt>
                <c:pt idx="16">
                  <c:v>21</c:v>
                </c:pt>
                <c:pt idx="17">
                  <c:v>23</c:v>
                </c:pt>
                <c:pt idx="18">
                  <c:v>28</c:v>
                </c:pt>
                <c:pt idx="19">
                  <c:v>22</c:v>
                </c:pt>
                <c:pt idx="20">
                  <c:v>25</c:v>
                </c:pt>
                <c:pt idx="21">
                  <c:v>23</c:v>
                </c:pt>
                <c:pt idx="22">
                  <c:v>23</c:v>
                </c:pt>
                <c:pt idx="23">
                  <c:v>14</c:v>
                </c:pt>
                <c:pt idx="24">
                  <c:v>13</c:v>
                </c:pt>
                <c:pt idx="25">
                  <c:v>16</c:v>
                </c:pt>
                <c:pt idx="26">
                  <c:v>19</c:v>
                </c:pt>
                <c:pt idx="27">
                  <c:v>14</c:v>
                </c:pt>
                <c:pt idx="28">
                  <c:v>11</c:v>
                </c:pt>
                <c:pt idx="29">
                  <c:v>13</c:v>
                </c:pt>
                <c:pt idx="30">
                  <c:v>5</c:v>
                </c:pt>
                <c:pt idx="31">
                  <c:v>8</c:v>
                </c:pt>
                <c:pt idx="32">
                  <c:v>7</c:v>
                </c:pt>
                <c:pt idx="33">
                  <c:v>3</c:v>
                </c:pt>
                <c:pt idx="34">
                  <c:v>6</c:v>
                </c:pt>
                <c:pt idx="35">
                  <c:v>9</c:v>
                </c:pt>
                <c:pt idx="36">
                  <c:v>11</c:v>
                </c:pt>
                <c:pt idx="37">
                  <c:v>10</c:v>
                </c:pt>
                <c:pt idx="38">
                  <c:v>7</c:v>
                </c:pt>
                <c:pt idx="39">
                  <c:v>4</c:v>
                </c:pt>
                <c:pt idx="40">
                  <c:v>-6</c:v>
                </c:pt>
                <c:pt idx="41">
                  <c:v>10</c:v>
                </c:pt>
                <c:pt idx="42">
                  <c:v>7</c:v>
                </c:pt>
                <c:pt idx="43">
                  <c:v>11</c:v>
                </c:pt>
                <c:pt idx="44">
                  <c:v>12</c:v>
                </c:pt>
                <c:pt idx="45">
                  <c:v>7</c:v>
                </c:pt>
                <c:pt idx="46">
                  <c:v>13</c:v>
                </c:pt>
                <c:pt idx="47">
                  <c:v>8</c:v>
                </c:pt>
                <c:pt idx="48">
                  <c:v>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B9D-4710-BD21-6AC3897AC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376640"/>
        <c:axId val="296375808"/>
      </c:scatterChart>
      <c:valAx>
        <c:axId val="296376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6375808"/>
        <c:crosses val="autoZero"/>
        <c:crossBetween val="midCat"/>
      </c:valAx>
      <c:valAx>
        <c:axId val="29637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63766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Participant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'Courbes de température'!$B$63</c:f>
              <c:strCache>
                <c:ptCount val="1"/>
                <c:pt idx="0">
                  <c:v>T° compost (°C)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'Courbes de température'!$A$64:$A$113</c:f>
              <c:numCache>
                <c:formatCode>m/d/yyyy</c:formatCode>
                <c:ptCount val="50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45093</c:v>
                </c:pt>
                <c:pt idx="10">
                  <c:v>45100</c:v>
                </c:pt>
                <c:pt idx="11">
                  <c:v>45107</c:v>
                </c:pt>
                <c:pt idx="12">
                  <c:v>45114</c:v>
                </c:pt>
                <c:pt idx="13">
                  <c:v>45121</c:v>
                </c:pt>
                <c:pt idx="14">
                  <c:v>45128</c:v>
                </c:pt>
                <c:pt idx="15">
                  <c:v>45142</c:v>
                </c:pt>
                <c:pt idx="16">
                  <c:v>45149</c:v>
                </c:pt>
                <c:pt idx="17">
                  <c:v>45156</c:v>
                </c:pt>
                <c:pt idx="18">
                  <c:v>45163</c:v>
                </c:pt>
                <c:pt idx="19">
                  <c:v>45170</c:v>
                </c:pt>
                <c:pt idx="20">
                  <c:v>45177</c:v>
                </c:pt>
                <c:pt idx="21">
                  <c:v>45184</c:v>
                </c:pt>
                <c:pt idx="22">
                  <c:v>45191</c:v>
                </c:pt>
                <c:pt idx="23">
                  <c:v>45198</c:v>
                </c:pt>
                <c:pt idx="24">
                  <c:v>45205</c:v>
                </c:pt>
                <c:pt idx="25">
                  <c:v>45212</c:v>
                </c:pt>
                <c:pt idx="26">
                  <c:v>45219</c:v>
                </c:pt>
                <c:pt idx="27">
                  <c:v>45226</c:v>
                </c:pt>
                <c:pt idx="28">
                  <c:v>45233</c:v>
                </c:pt>
                <c:pt idx="29">
                  <c:v>45240</c:v>
                </c:pt>
                <c:pt idx="30">
                  <c:v>45247</c:v>
                </c:pt>
                <c:pt idx="31">
                  <c:v>45254</c:v>
                </c:pt>
                <c:pt idx="32">
                  <c:v>45261</c:v>
                </c:pt>
                <c:pt idx="33">
                  <c:v>45268</c:v>
                </c:pt>
                <c:pt idx="34">
                  <c:v>45275</c:v>
                </c:pt>
                <c:pt idx="35">
                  <c:v>45282</c:v>
                </c:pt>
                <c:pt idx="36">
                  <c:v>45289</c:v>
                </c:pt>
                <c:pt idx="37">
                  <c:v>45296</c:v>
                </c:pt>
                <c:pt idx="38">
                  <c:v>45303</c:v>
                </c:pt>
                <c:pt idx="39">
                  <c:v>45310</c:v>
                </c:pt>
                <c:pt idx="40">
                  <c:v>45317</c:v>
                </c:pt>
                <c:pt idx="41">
                  <c:v>45324</c:v>
                </c:pt>
                <c:pt idx="42">
                  <c:v>45331</c:v>
                </c:pt>
                <c:pt idx="43">
                  <c:v>45338</c:v>
                </c:pt>
                <c:pt idx="44">
                  <c:v>45352</c:v>
                </c:pt>
                <c:pt idx="45">
                  <c:v>45359</c:v>
                </c:pt>
                <c:pt idx="46">
                  <c:v>45366</c:v>
                </c:pt>
                <c:pt idx="47">
                  <c:v>45373</c:v>
                </c:pt>
                <c:pt idx="48">
                  <c:v>45380</c:v>
                </c:pt>
                <c:pt idx="49">
                  <c:v>45387</c:v>
                </c:pt>
              </c:numCache>
            </c:numRef>
          </c:xVal>
          <c:yVal>
            <c:numRef>
              <c:f>'Courbes de température'!$B$64:$B$113</c:f>
              <c:numCache>
                <c:formatCode>0.0</c:formatCode>
                <c:ptCount val="50"/>
                <c:pt idx="0">
                  <c:v>10</c:v>
                </c:pt>
                <c:pt idx="1">
                  <c:v>12</c:v>
                </c:pt>
                <c:pt idx="2">
                  <c:v>12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24</c:v>
                </c:pt>
                <c:pt idx="8">
                  <c:v>30</c:v>
                </c:pt>
                <c:pt idx="9">
                  <c:v>26</c:v>
                </c:pt>
                <c:pt idx="10">
                  <c:v>26</c:v>
                </c:pt>
                <c:pt idx="11">
                  <c:v>28</c:v>
                </c:pt>
                <c:pt idx="12">
                  <c:v>26</c:v>
                </c:pt>
                <c:pt idx="13">
                  <c:v>25</c:v>
                </c:pt>
                <c:pt idx="14">
                  <c:v>23</c:v>
                </c:pt>
                <c:pt idx="15">
                  <c:v>24.5</c:v>
                </c:pt>
                <c:pt idx="16">
                  <c:v>28</c:v>
                </c:pt>
                <c:pt idx="17">
                  <c:v>26</c:v>
                </c:pt>
                <c:pt idx="18">
                  <c:v>25</c:v>
                </c:pt>
                <c:pt idx="19">
                  <c:v>23</c:v>
                </c:pt>
                <c:pt idx="20">
                  <c:v>27</c:v>
                </c:pt>
                <c:pt idx="21">
                  <c:v>24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21</c:v>
                </c:pt>
                <c:pt idx="26">
                  <c:v>20</c:v>
                </c:pt>
                <c:pt idx="27">
                  <c:v>20</c:v>
                </c:pt>
                <c:pt idx="29">
                  <c:v>16</c:v>
                </c:pt>
                <c:pt idx="30">
                  <c:v>18</c:v>
                </c:pt>
                <c:pt idx="31">
                  <c:v>17</c:v>
                </c:pt>
                <c:pt idx="32">
                  <c:v>16</c:v>
                </c:pt>
                <c:pt idx="33">
                  <c:v>16</c:v>
                </c:pt>
                <c:pt idx="34">
                  <c:v>18</c:v>
                </c:pt>
                <c:pt idx="35">
                  <c:v>21</c:v>
                </c:pt>
                <c:pt idx="36">
                  <c:v>21</c:v>
                </c:pt>
                <c:pt idx="37">
                  <c:v>20</c:v>
                </c:pt>
                <c:pt idx="38">
                  <c:v>6</c:v>
                </c:pt>
                <c:pt idx="39">
                  <c:v>10</c:v>
                </c:pt>
                <c:pt idx="40">
                  <c:v>11</c:v>
                </c:pt>
                <c:pt idx="41">
                  <c:v>18</c:v>
                </c:pt>
                <c:pt idx="42">
                  <c:v>19</c:v>
                </c:pt>
                <c:pt idx="43">
                  <c:v>20</c:v>
                </c:pt>
                <c:pt idx="44">
                  <c:v>14</c:v>
                </c:pt>
                <c:pt idx="45">
                  <c:v>17</c:v>
                </c:pt>
                <c:pt idx="46">
                  <c:v>20</c:v>
                </c:pt>
                <c:pt idx="47">
                  <c:v>20</c:v>
                </c:pt>
                <c:pt idx="48">
                  <c:v>19</c:v>
                </c:pt>
                <c:pt idx="49">
                  <c:v>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EE-4214-8FA5-2F8CB8E2C22B}"/>
            </c:ext>
          </c:extLst>
        </c:ser>
        <c:ser>
          <c:idx val="1"/>
          <c:order val="1"/>
          <c:tx>
            <c:strRef>
              <c:f>'Courbes de température'!$C$63</c:f>
              <c:strCache>
                <c:ptCount val="1"/>
                <c:pt idx="0">
                  <c:v>T° externe (°C)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'Courbes de température'!$A$64:$A$113</c:f>
              <c:numCache>
                <c:formatCode>m/d/yyyy</c:formatCode>
                <c:ptCount val="50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45093</c:v>
                </c:pt>
                <c:pt idx="10">
                  <c:v>45100</c:v>
                </c:pt>
                <c:pt idx="11">
                  <c:v>45107</c:v>
                </c:pt>
                <c:pt idx="12">
                  <c:v>45114</c:v>
                </c:pt>
                <c:pt idx="13">
                  <c:v>45121</c:v>
                </c:pt>
                <c:pt idx="14">
                  <c:v>45128</c:v>
                </c:pt>
                <c:pt idx="15">
                  <c:v>45142</c:v>
                </c:pt>
                <c:pt idx="16">
                  <c:v>45149</c:v>
                </c:pt>
                <c:pt idx="17">
                  <c:v>45156</c:v>
                </c:pt>
                <c:pt idx="18">
                  <c:v>45163</c:v>
                </c:pt>
                <c:pt idx="19">
                  <c:v>45170</c:v>
                </c:pt>
                <c:pt idx="20">
                  <c:v>45177</c:v>
                </c:pt>
                <c:pt idx="21">
                  <c:v>45184</c:v>
                </c:pt>
                <c:pt idx="22">
                  <c:v>45191</c:v>
                </c:pt>
                <c:pt idx="23">
                  <c:v>45198</c:v>
                </c:pt>
                <c:pt idx="24">
                  <c:v>45205</c:v>
                </c:pt>
                <c:pt idx="25">
                  <c:v>45212</c:v>
                </c:pt>
                <c:pt idx="26">
                  <c:v>45219</c:v>
                </c:pt>
                <c:pt idx="27">
                  <c:v>45226</c:v>
                </c:pt>
                <c:pt idx="28">
                  <c:v>45233</c:v>
                </c:pt>
                <c:pt idx="29">
                  <c:v>45240</c:v>
                </c:pt>
                <c:pt idx="30">
                  <c:v>45247</c:v>
                </c:pt>
                <c:pt idx="31">
                  <c:v>45254</c:v>
                </c:pt>
                <c:pt idx="32">
                  <c:v>45261</c:v>
                </c:pt>
                <c:pt idx="33">
                  <c:v>45268</c:v>
                </c:pt>
                <c:pt idx="34">
                  <c:v>45275</c:v>
                </c:pt>
                <c:pt idx="35">
                  <c:v>45282</c:v>
                </c:pt>
                <c:pt idx="36">
                  <c:v>45289</c:v>
                </c:pt>
                <c:pt idx="37">
                  <c:v>45296</c:v>
                </c:pt>
                <c:pt idx="38">
                  <c:v>45303</c:v>
                </c:pt>
                <c:pt idx="39">
                  <c:v>45310</c:v>
                </c:pt>
                <c:pt idx="40">
                  <c:v>45317</c:v>
                </c:pt>
                <c:pt idx="41">
                  <c:v>45324</c:v>
                </c:pt>
                <c:pt idx="42">
                  <c:v>45331</c:v>
                </c:pt>
                <c:pt idx="43">
                  <c:v>45338</c:v>
                </c:pt>
                <c:pt idx="44">
                  <c:v>45352</c:v>
                </c:pt>
                <c:pt idx="45">
                  <c:v>45359</c:v>
                </c:pt>
                <c:pt idx="46">
                  <c:v>45366</c:v>
                </c:pt>
                <c:pt idx="47">
                  <c:v>45373</c:v>
                </c:pt>
                <c:pt idx="48">
                  <c:v>45380</c:v>
                </c:pt>
                <c:pt idx="49">
                  <c:v>45387</c:v>
                </c:pt>
              </c:numCache>
            </c:numRef>
          </c:xVal>
          <c:yVal>
            <c:numRef>
              <c:f>'Courbes de température'!$C$64:$C$113</c:f>
              <c:numCache>
                <c:formatCode>0.0</c:formatCode>
                <c:ptCount val="50"/>
                <c:pt idx="0">
                  <c:v>9</c:v>
                </c:pt>
                <c:pt idx="1">
                  <c:v>10</c:v>
                </c:pt>
                <c:pt idx="2">
                  <c:v>13</c:v>
                </c:pt>
                <c:pt idx="3">
                  <c:v>19</c:v>
                </c:pt>
                <c:pt idx="4">
                  <c:v>11</c:v>
                </c:pt>
                <c:pt idx="5">
                  <c:v>19</c:v>
                </c:pt>
                <c:pt idx="6">
                  <c:v>17</c:v>
                </c:pt>
                <c:pt idx="7">
                  <c:v>20</c:v>
                </c:pt>
                <c:pt idx="8">
                  <c:v>29</c:v>
                </c:pt>
                <c:pt idx="9">
                  <c:v>28</c:v>
                </c:pt>
                <c:pt idx="10">
                  <c:v>28</c:v>
                </c:pt>
                <c:pt idx="11">
                  <c:v>30</c:v>
                </c:pt>
                <c:pt idx="12">
                  <c:v>31</c:v>
                </c:pt>
                <c:pt idx="13">
                  <c:v>26</c:v>
                </c:pt>
                <c:pt idx="14">
                  <c:v>22</c:v>
                </c:pt>
                <c:pt idx="15">
                  <c:v>16</c:v>
                </c:pt>
                <c:pt idx="16">
                  <c:v>27</c:v>
                </c:pt>
                <c:pt idx="17">
                  <c:v>25</c:v>
                </c:pt>
                <c:pt idx="18">
                  <c:v>15</c:v>
                </c:pt>
                <c:pt idx="19">
                  <c:v>25</c:v>
                </c:pt>
                <c:pt idx="20">
                  <c:v>30</c:v>
                </c:pt>
                <c:pt idx="21">
                  <c:v>26</c:v>
                </c:pt>
                <c:pt idx="22">
                  <c:v>26</c:v>
                </c:pt>
                <c:pt idx="23">
                  <c:v>24</c:v>
                </c:pt>
                <c:pt idx="24">
                  <c:v>19</c:v>
                </c:pt>
                <c:pt idx="25">
                  <c:v>17</c:v>
                </c:pt>
                <c:pt idx="26">
                  <c:v>13</c:v>
                </c:pt>
                <c:pt idx="27">
                  <c:v>11</c:v>
                </c:pt>
                <c:pt idx="28">
                  <c:v>12</c:v>
                </c:pt>
                <c:pt idx="29">
                  <c:v>8.5</c:v>
                </c:pt>
                <c:pt idx="32">
                  <c:v>4.5</c:v>
                </c:pt>
                <c:pt idx="33">
                  <c:v>5</c:v>
                </c:pt>
                <c:pt idx="34">
                  <c:v>7</c:v>
                </c:pt>
                <c:pt idx="35">
                  <c:v>11</c:v>
                </c:pt>
                <c:pt idx="36">
                  <c:v>10.5</c:v>
                </c:pt>
                <c:pt idx="37">
                  <c:v>10</c:v>
                </c:pt>
                <c:pt idx="38">
                  <c:v>-1</c:v>
                </c:pt>
                <c:pt idx="39">
                  <c:v>0</c:v>
                </c:pt>
                <c:pt idx="40">
                  <c:v>6</c:v>
                </c:pt>
                <c:pt idx="41">
                  <c:v>10</c:v>
                </c:pt>
                <c:pt idx="42">
                  <c:v>13</c:v>
                </c:pt>
                <c:pt idx="43">
                  <c:v>14</c:v>
                </c:pt>
                <c:pt idx="44">
                  <c:v>11</c:v>
                </c:pt>
                <c:pt idx="45">
                  <c:v>9</c:v>
                </c:pt>
                <c:pt idx="46">
                  <c:v>13</c:v>
                </c:pt>
                <c:pt idx="47">
                  <c:v>10</c:v>
                </c:pt>
                <c:pt idx="48">
                  <c:v>14</c:v>
                </c:pt>
                <c:pt idx="49">
                  <c:v>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7EE-4214-8FA5-2F8CB8E2C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055680"/>
        <c:axId val="349056928"/>
      </c:scatterChart>
      <c:valAx>
        <c:axId val="349055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9056928"/>
        <c:crosses val="autoZero"/>
        <c:crossBetween val="midCat"/>
      </c:valAx>
      <c:valAx>
        <c:axId val="34905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9055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Participant 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'Courbes de température'!$F$63</c:f>
              <c:strCache>
                <c:ptCount val="1"/>
                <c:pt idx="0">
                  <c:v>T° compost (°C)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'Courbes de température'!$E$64:$E$113</c:f>
              <c:numCache>
                <c:formatCode>m/d/yyyy</c:formatCode>
                <c:ptCount val="50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45093</c:v>
                </c:pt>
                <c:pt idx="10">
                  <c:v>45100</c:v>
                </c:pt>
                <c:pt idx="11">
                  <c:v>45107</c:v>
                </c:pt>
                <c:pt idx="12">
                  <c:v>45114</c:v>
                </c:pt>
                <c:pt idx="13">
                  <c:v>45121</c:v>
                </c:pt>
                <c:pt idx="14">
                  <c:v>45128</c:v>
                </c:pt>
                <c:pt idx="15">
                  <c:v>45135</c:v>
                </c:pt>
                <c:pt idx="16">
                  <c:v>45142</c:v>
                </c:pt>
                <c:pt idx="17">
                  <c:v>45149</c:v>
                </c:pt>
                <c:pt idx="18">
                  <c:v>45156</c:v>
                </c:pt>
                <c:pt idx="19">
                  <c:v>45163</c:v>
                </c:pt>
                <c:pt idx="20">
                  <c:v>45170</c:v>
                </c:pt>
                <c:pt idx="21">
                  <c:v>45177</c:v>
                </c:pt>
                <c:pt idx="22">
                  <c:v>45184</c:v>
                </c:pt>
                <c:pt idx="23">
                  <c:v>45191</c:v>
                </c:pt>
                <c:pt idx="24">
                  <c:v>45198</c:v>
                </c:pt>
                <c:pt idx="25">
                  <c:v>45205</c:v>
                </c:pt>
                <c:pt idx="26">
                  <c:v>45212</c:v>
                </c:pt>
                <c:pt idx="27">
                  <c:v>45219</c:v>
                </c:pt>
                <c:pt idx="28">
                  <c:v>45226</c:v>
                </c:pt>
                <c:pt idx="29">
                  <c:v>45233</c:v>
                </c:pt>
                <c:pt idx="30">
                  <c:v>45247</c:v>
                </c:pt>
                <c:pt idx="31">
                  <c:v>45254</c:v>
                </c:pt>
                <c:pt idx="32">
                  <c:v>45261</c:v>
                </c:pt>
                <c:pt idx="33">
                  <c:v>45268</c:v>
                </c:pt>
                <c:pt idx="34">
                  <c:v>45275</c:v>
                </c:pt>
                <c:pt idx="35">
                  <c:v>45282</c:v>
                </c:pt>
                <c:pt idx="36">
                  <c:v>45289</c:v>
                </c:pt>
                <c:pt idx="37">
                  <c:v>45296</c:v>
                </c:pt>
                <c:pt idx="38">
                  <c:v>45303</c:v>
                </c:pt>
                <c:pt idx="39">
                  <c:v>45310</c:v>
                </c:pt>
                <c:pt idx="40">
                  <c:v>45317</c:v>
                </c:pt>
                <c:pt idx="41">
                  <c:v>45324</c:v>
                </c:pt>
                <c:pt idx="42">
                  <c:v>45331</c:v>
                </c:pt>
                <c:pt idx="43">
                  <c:v>45338</c:v>
                </c:pt>
                <c:pt idx="44">
                  <c:v>45345</c:v>
                </c:pt>
                <c:pt idx="45">
                  <c:v>45352</c:v>
                </c:pt>
                <c:pt idx="46">
                  <c:v>45366</c:v>
                </c:pt>
                <c:pt idx="47">
                  <c:v>45373</c:v>
                </c:pt>
                <c:pt idx="48">
                  <c:v>45380</c:v>
                </c:pt>
                <c:pt idx="49">
                  <c:v>45387</c:v>
                </c:pt>
              </c:numCache>
            </c:numRef>
          </c:xVal>
          <c:yVal>
            <c:numRef>
              <c:f>'Courbes de température'!$F$64:$F$113</c:f>
              <c:numCache>
                <c:formatCode>0.0</c:formatCode>
                <c:ptCount val="50"/>
                <c:pt idx="0">
                  <c:v>11</c:v>
                </c:pt>
                <c:pt idx="1">
                  <c:v>12</c:v>
                </c:pt>
                <c:pt idx="2">
                  <c:v>19</c:v>
                </c:pt>
                <c:pt idx="3">
                  <c:v>23</c:v>
                </c:pt>
                <c:pt idx="4">
                  <c:v>21</c:v>
                </c:pt>
                <c:pt idx="5">
                  <c:v>16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24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21</c:v>
                </c:pt>
                <c:pt idx="14">
                  <c:v>21</c:v>
                </c:pt>
                <c:pt idx="15">
                  <c:v>23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25</c:v>
                </c:pt>
                <c:pt idx="20">
                  <c:v>20</c:v>
                </c:pt>
                <c:pt idx="21">
                  <c:v>25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22</c:v>
                </c:pt>
                <c:pt idx="27">
                  <c:v>21</c:v>
                </c:pt>
                <c:pt idx="28">
                  <c:v>21</c:v>
                </c:pt>
                <c:pt idx="29">
                  <c:v>16</c:v>
                </c:pt>
                <c:pt idx="30">
                  <c:v>16</c:v>
                </c:pt>
                <c:pt idx="31">
                  <c:v>15</c:v>
                </c:pt>
                <c:pt idx="32">
                  <c:v>6</c:v>
                </c:pt>
                <c:pt idx="33">
                  <c:v>8</c:v>
                </c:pt>
                <c:pt idx="34">
                  <c:v>10</c:v>
                </c:pt>
                <c:pt idx="35">
                  <c:v>15</c:v>
                </c:pt>
                <c:pt idx="36">
                  <c:v>12</c:v>
                </c:pt>
                <c:pt idx="37">
                  <c:v>14</c:v>
                </c:pt>
                <c:pt idx="38">
                  <c:v>4</c:v>
                </c:pt>
                <c:pt idx="39">
                  <c:v>2</c:v>
                </c:pt>
                <c:pt idx="40">
                  <c:v>9</c:v>
                </c:pt>
                <c:pt idx="41">
                  <c:v>14</c:v>
                </c:pt>
                <c:pt idx="42">
                  <c:v>16</c:v>
                </c:pt>
                <c:pt idx="43">
                  <c:v>20</c:v>
                </c:pt>
                <c:pt idx="44">
                  <c:v>15</c:v>
                </c:pt>
                <c:pt idx="45">
                  <c:v>14</c:v>
                </c:pt>
                <c:pt idx="46">
                  <c:v>13</c:v>
                </c:pt>
                <c:pt idx="47">
                  <c:v>17</c:v>
                </c:pt>
                <c:pt idx="48">
                  <c:v>20</c:v>
                </c:pt>
                <c:pt idx="49">
                  <c:v>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85D-4CF1-8705-039C9CD81BE1}"/>
            </c:ext>
          </c:extLst>
        </c:ser>
        <c:ser>
          <c:idx val="1"/>
          <c:order val="1"/>
          <c:tx>
            <c:strRef>
              <c:f>'Courbes de température'!$G$63</c:f>
              <c:strCache>
                <c:ptCount val="1"/>
                <c:pt idx="0">
                  <c:v>T° externe (°C)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'Courbes de température'!$E$64:$E$113</c:f>
              <c:numCache>
                <c:formatCode>m/d/yyyy</c:formatCode>
                <c:ptCount val="50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45093</c:v>
                </c:pt>
                <c:pt idx="10">
                  <c:v>45100</c:v>
                </c:pt>
                <c:pt idx="11">
                  <c:v>45107</c:v>
                </c:pt>
                <c:pt idx="12">
                  <c:v>45114</c:v>
                </c:pt>
                <c:pt idx="13">
                  <c:v>45121</c:v>
                </c:pt>
                <c:pt idx="14">
                  <c:v>45128</c:v>
                </c:pt>
                <c:pt idx="15">
                  <c:v>45135</c:v>
                </c:pt>
                <c:pt idx="16">
                  <c:v>45142</c:v>
                </c:pt>
                <c:pt idx="17">
                  <c:v>45149</c:v>
                </c:pt>
                <c:pt idx="18">
                  <c:v>45156</c:v>
                </c:pt>
                <c:pt idx="19">
                  <c:v>45163</c:v>
                </c:pt>
                <c:pt idx="20">
                  <c:v>45170</c:v>
                </c:pt>
                <c:pt idx="21">
                  <c:v>45177</c:v>
                </c:pt>
                <c:pt idx="22">
                  <c:v>45184</c:v>
                </c:pt>
                <c:pt idx="23">
                  <c:v>45191</c:v>
                </c:pt>
                <c:pt idx="24">
                  <c:v>45198</c:v>
                </c:pt>
                <c:pt idx="25">
                  <c:v>45205</c:v>
                </c:pt>
                <c:pt idx="26">
                  <c:v>45212</c:v>
                </c:pt>
                <c:pt idx="27">
                  <c:v>45219</c:v>
                </c:pt>
                <c:pt idx="28">
                  <c:v>45226</c:v>
                </c:pt>
                <c:pt idx="29">
                  <c:v>45233</c:v>
                </c:pt>
                <c:pt idx="30">
                  <c:v>45247</c:v>
                </c:pt>
                <c:pt idx="31">
                  <c:v>45254</c:v>
                </c:pt>
                <c:pt idx="32">
                  <c:v>45261</c:v>
                </c:pt>
                <c:pt idx="33">
                  <c:v>45268</c:v>
                </c:pt>
                <c:pt idx="34">
                  <c:v>45275</c:v>
                </c:pt>
                <c:pt idx="35">
                  <c:v>45282</c:v>
                </c:pt>
                <c:pt idx="36">
                  <c:v>45289</c:v>
                </c:pt>
                <c:pt idx="37">
                  <c:v>45296</c:v>
                </c:pt>
                <c:pt idx="38">
                  <c:v>45303</c:v>
                </c:pt>
                <c:pt idx="39">
                  <c:v>45310</c:v>
                </c:pt>
                <c:pt idx="40">
                  <c:v>45317</c:v>
                </c:pt>
                <c:pt idx="41">
                  <c:v>45324</c:v>
                </c:pt>
                <c:pt idx="42">
                  <c:v>45331</c:v>
                </c:pt>
                <c:pt idx="43">
                  <c:v>45338</c:v>
                </c:pt>
                <c:pt idx="44">
                  <c:v>45345</c:v>
                </c:pt>
                <c:pt idx="45">
                  <c:v>45352</c:v>
                </c:pt>
                <c:pt idx="46">
                  <c:v>45366</c:v>
                </c:pt>
                <c:pt idx="47">
                  <c:v>45373</c:v>
                </c:pt>
                <c:pt idx="48">
                  <c:v>45380</c:v>
                </c:pt>
                <c:pt idx="49">
                  <c:v>45387</c:v>
                </c:pt>
              </c:numCache>
            </c:numRef>
          </c:xVal>
          <c:yVal>
            <c:numRef>
              <c:f>'Courbes de température'!$G$64:$G$113</c:f>
              <c:numCache>
                <c:formatCode>0.0</c:formatCode>
                <c:ptCount val="50"/>
                <c:pt idx="0">
                  <c:v>12</c:v>
                </c:pt>
                <c:pt idx="1">
                  <c:v>13</c:v>
                </c:pt>
                <c:pt idx="2">
                  <c:v>16</c:v>
                </c:pt>
                <c:pt idx="3">
                  <c:v>19</c:v>
                </c:pt>
                <c:pt idx="4">
                  <c:v>16</c:v>
                </c:pt>
                <c:pt idx="5">
                  <c:v>19</c:v>
                </c:pt>
                <c:pt idx="6">
                  <c:v>21</c:v>
                </c:pt>
                <c:pt idx="7">
                  <c:v>24</c:v>
                </c:pt>
                <c:pt idx="8">
                  <c:v>23</c:v>
                </c:pt>
                <c:pt idx="9">
                  <c:v>29</c:v>
                </c:pt>
                <c:pt idx="10">
                  <c:v>24</c:v>
                </c:pt>
                <c:pt idx="11">
                  <c:v>23</c:v>
                </c:pt>
                <c:pt idx="12">
                  <c:v>33</c:v>
                </c:pt>
                <c:pt idx="13">
                  <c:v>25</c:v>
                </c:pt>
                <c:pt idx="14">
                  <c:v>21</c:v>
                </c:pt>
                <c:pt idx="15">
                  <c:v>23</c:v>
                </c:pt>
                <c:pt idx="16">
                  <c:v>23</c:v>
                </c:pt>
                <c:pt idx="17">
                  <c:v>26</c:v>
                </c:pt>
                <c:pt idx="18">
                  <c:v>27</c:v>
                </c:pt>
                <c:pt idx="19">
                  <c:v>24</c:v>
                </c:pt>
                <c:pt idx="20">
                  <c:v>23</c:v>
                </c:pt>
                <c:pt idx="21">
                  <c:v>31</c:v>
                </c:pt>
                <c:pt idx="22">
                  <c:v>26</c:v>
                </c:pt>
                <c:pt idx="23">
                  <c:v>18</c:v>
                </c:pt>
                <c:pt idx="24">
                  <c:v>19</c:v>
                </c:pt>
                <c:pt idx="25">
                  <c:v>22</c:v>
                </c:pt>
                <c:pt idx="26">
                  <c:v>24</c:v>
                </c:pt>
                <c:pt idx="27">
                  <c:v>14</c:v>
                </c:pt>
                <c:pt idx="28">
                  <c:v>14</c:v>
                </c:pt>
                <c:pt idx="29">
                  <c:v>10</c:v>
                </c:pt>
                <c:pt idx="30">
                  <c:v>12</c:v>
                </c:pt>
                <c:pt idx="31">
                  <c:v>6</c:v>
                </c:pt>
                <c:pt idx="32">
                  <c:v>1</c:v>
                </c:pt>
                <c:pt idx="33">
                  <c:v>8</c:v>
                </c:pt>
                <c:pt idx="34">
                  <c:v>9</c:v>
                </c:pt>
                <c:pt idx="35">
                  <c:v>11</c:v>
                </c:pt>
                <c:pt idx="36">
                  <c:v>8</c:v>
                </c:pt>
                <c:pt idx="37">
                  <c:v>6</c:v>
                </c:pt>
                <c:pt idx="38">
                  <c:v>2</c:v>
                </c:pt>
                <c:pt idx="39">
                  <c:v>-2</c:v>
                </c:pt>
                <c:pt idx="40">
                  <c:v>9</c:v>
                </c:pt>
                <c:pt idx="41">
                  <c:v>11</c:v>
                </c:pt>
                <c:pt idx="42">
                  <c:v>13</c:v>
                </c:pt>
                <c:pt idx="43">
                  <c:v>14</c:v>
                </c:pt>
                <c:pt idx="44">
                  <c:v>8</c:v>
                </c:pt>
                <c:pt idx="45">
                  <c:v>9</c:v>
                </c:pt>
                <c:pt idx="46">
                  <c:v>11</c:v>
                </c:pt>
                <c:pt idx="47">
                  <c:v>13</c:v>
                </c:pt>
                <c:pt idx="48">
                  <c:v>14</c:v>
                </c:pt>
                <c:pt idx="49">
                  <c:v>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85D-4CF1-8705-039C9CD81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2979024"/>
        <c:axId val="302978608"/>
      </c:scatterChart>
      <c:valAx>
        <c:axId val="302979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2978608"/>
        <c:crosses val="autoZero"/>
        <c:crossBetween val="midCat"/>
      </c:valAx>
      <c:valAx>
        <c:axId val="30297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29790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Participant 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'Courbes de température'!$J$63</c:f>
              <c:strCache>
                <c:ptCount val="1"/>
                <c:pt idx="0">
                  <c:v>T° compost (°C)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'Courbes de température'!$I$64:$I$109</c:f>
              <c:numCache>
                <c:formatCode>m/d/yyyy</c:formatCode>
                <c:ptCount val="46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45100</c:v>
                </c:pt>
                <c:pt idx="10">
                  <c:v>45107</c:v>
                </c:pt>
                <c:pt idx="11">
                  <c:v>45114</c:v>
                </c:pt>
                <c:pt idx="12">
                  <c:v>45121</c:v>
                </c:pt>
                <c:pt idx="13">
                  <c:v>45128</c:v>
                </c:pt>
                <c:pt idx="14">
                  <c:v>45135</c:v>
                </c:pt>
                <c:pt idx="15">
                  <c:v>45142</c:v>
                </c:pt>
                <c:pt idx="16">
                  <c:v>45156</c:v>
                </c:pt>
                <c:pt idx="17">
                  <c:v>45163</c:v>
                </c:pt>
                <c:pt idx="18">
                  <c:v>45170</c:v>
                </c:pt>
                <c:pt idx="19">
                  <c:v>45177</c:v>
                </c:pt>
                <c:pt idx="20">
                  <c:v>45184</c:v>
                </c:pt>
                <c:pt idx="21">
                  <c:v>45205</c:v>
                </c:pt>
                <c:pt idx="22">
                  <c:v>45212</c:v>
                </c:pt>
                <c:pt idx="23">
                  <c:v>45219</c:v>
                </c:pt>
                <c:pt idx="24">
                  <c:v>45226</c:v>
                </c:pt>
                <c:pt idx="25">
                  <c:v>45233</c:v>
                </c:pt>
                <c:pt idx="26">
                  <c:v>45240</c:v>
                </c:pt>
                <c:pt idx="27">
                  <c:v>45247</c:v>
                </c:pt>
                <c:pt idx="28">
                  <c:v>45254</c:v>
                </c:pt>
                <c:pt idx="29">
                  <c:v>45261</c:v>
                </c:pt>
                <c:pt idx="30">
                  <c:v>45268</c:v>
                </c:pt>
                <c:pt idx="31">
                  <c:v>45275</c:v>
                </c:pt>
                <c:pt idx="32">
                  <c:v>45282</c:v>
                </c:pt>
                <c:pt idx="33">
                  <c:v>45303</c:v>
                </c:pt>
                <c:pt idx="34">
                  <c:v>45310</c:v>
                </c:pt>
                <c:pt idx="35">
                  <c:v>45317</c:v>
                </c:pt>
                <c:pt idx="36">
                  <c:v>45324</c:v>
                </c:pt>
                <c:pt idx="37">
                  <c:v>45331</c:v>
                </c:pt>
                <c:pt idx="38">
                  <c:v>45338</c:v>
                </c:pt>
                <c:pt idx="39">
                  <c:v>45345</c:v>
                </c:pt>
                <c:pt idx="40">
                  <c:v>45352</c:v>
                </c:pt>
                <c:pt idx="41">
                  <c:v>45359</c:v>
                </c:pt>
                <c:pt idx="42">
                  <c:v>45366</c:v>
                </c:pt>
                <c:pt idx="43">
                  <c:v>45373</c:v>
                </c:pt>
                <c:pt idx="44">
                  <c:v>45380</c:v>
                </c:pt>
                <c:pt idx="45">
                  <c:v>45387</c:v>
                </c:pt>
              </c:numCache>
            </c:numRef>
          </c:xVal>
          <c:yVal>
            <c:numRef>
              <c:f>'Courbes de température'!$J$64:$J$109</c:f>
              <c:numCache>
                <c:formatCode>0.0</c:formatCode>
                <c:ptCount val="46"/>
                <c:pt idx="0">
                  <c:v>12</c:v>
                </c:pt>
                <c:pt idx="1">
                  <c:v>14</c:v>
                </c:pt>
                <c:pt idx="2">
                  <c:v>16</c:v>
                </c:pt>
                <c:pt idx="3">
                  <c:v>24</c:v>
                </c:pt>
                <c:pt idx="4">
                  <c:v>20</c:v>
                </c:pt>
                <c:pt idx="5">
                  <c:v>20</c:v>
                </c:pt>
                <c:pt idx="6">
                  <c:v>22</c:v>
                </c:pt>
                <c:pt idx="7">
                  <c:v>25</c:v>
                </c:pt>
                <c:pt idx="8">
                  <c:v>27</c:v>
                </c:pt>
                <c:pt idx="9">
                  <c:v>25</c:v>
                </c:pt>
                <c:pt idx="10">
                  <c:v>22</c:v>
                </c:pt>
                <c:pt idx="11">
                  <c:v>22</c:v>
                </c:pt>
                <c:pt idx="12">
                  <c:v>21</c:v>
                </c:pt>
                <c:pt idx="13">
                  <c:v>20</c:v>
                </c:pt>
                <c:pt idx="14">
                  <c:v>21</c:v>
                </c:pt>
                <c:pt idx="15">
                  <c:v>20</c:v>
                </c:pt>
                <c:pt idx="16">
                  <c:v>25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22</c:v>
                </c:pt>
                <c:pt idx="21">
                  <c:v>23</c:v>
                </c:pt>
                <c:pt idx="22">
                  <c:v>25</c:v>
                </c:pt>
                <c:pt idx="23">
                  <c:v>18</c:v>
                </c:pt>
                <c:pt idx="24">
                  <c:v>17</c:v>
                </c:pt>
                <c:pt idx="25">
                  <c:v>15</c:v>
                </c:pt>
                <c:pt idx="26">
                  <c:v>13</c:v>
                </c:pt>
                <c:pt idx="27">
                  <c:v>9</c:v>
                </c:pt>
                <c:pt idx="28">
                  <c:v>8</c:v>
                </c:pt>
                <c:pt idx="29">
                  <c:v>5</c:v>
                </c:pt>
                <c:pt idx="30">
                  <c:v>8</c:v>
                </c:pt>
                <c:pt idx="31">
                  <c:v>16</c:v>
                </c:pt>
                <c:pt idx="32">
                  <c:v>11</c:v>
                </c:pt>
                <c:pt idx="33">
                  <c:v>3</c:v>
                </c:pt>
                <c:pt idx="34">
                  <c:v>4</c:v>
                </c:pt>
                <c:pt idx="35">
                  <c:v>11</c:v>
                </c:pt>
                <c:pt idx="36">
                  <c:v>16</c:v>
                </c:pt>
                <c:pt idx="37">
                  <c:v>26</c:v>
                </c:pt>
                <c:pt idx="38">
                  <c:v>21</c:v>
                </c:pt>
                <c:pt idx="39">
                  <c:v>20</c:v>
                </c:pt>
                <c:pt idx="40">
                  <c:v>20</c:v>
                </c:pt>
                <c:pt idx="41">
                  <c:v>26</c:v>
                </c:pt>
                <c:pt idx="42">
                  <c:v>27</c:v>
                </c:pt>
                <c:pt idx="43">
                  <c:v>26</c:v>
                </c:pt>
                <c:pt idx="44">
                  <c:v>22</c:v>
                </c:pt>
                <c:pt idx="45">
                  <c:v>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DF-4382-B4D1-DD9C79533E04}"/>
            </c:ext>
          </c:extLst>
        </c:ser>
        <c:ser>
          <c:idx val="1"/>
          <c:order val="1"/>
          <c:tx>
            <c:strRef>
              <c:f>'Courbes de température'!$K$63</c:f>
              <c:strCache>
                <c:ptCount val="1"/>
                <c:pt idx="0">
                  <c:v>T° externe (°C)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'Courbes de température'!$I$64:$I$109</c:f>
              <c:numCache>
                <c:formatCode>m/d/yyyy</c:formatCode>
                <c:ptCount val="46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45100</c:v>
                </c:pt>
                <c:pt idx="10">
                  <c:v>45107</c:v>
                </c:pt>
                <c:pt idx="11">
                  <c:v>45114</c:v>
                </c:pt>
                <c:pt idx="12">
                  <c:v>45121</c:v>
                </c:pt>
                <c:pt idx="13">
                  <c:v>45128</c:v>
                </c:pt>
                <c:pt idx="14">
                  <c:v>45135</c:v>
                </c:pt>
                <c:pt idx="15">
                  <c:v>45142</c:v>
                </c:pt>
                <c:pt idx="16">
                  <c:v>45156</c:v>
                </c:pt>
                <c:pt idx="17">
                  <c:v>45163</c:v>
                </c:pt>
                <c:pt idx="18">
                  <c:v>45170</c:v>
                </c:pt>
                <c:pt idx="19">
                  <c:v>45177</c:v>
                </c:pt>
                <c:pt idx="20">
                  <c:v>45184</c:v>
                </c:pt>
                <c:pt idx="21">
                  <c:v>45205</c:v>
                </c:pt>
                <c:pt idx="22">
                  <c:v>45212</c:v>
                </c:pt>
                <c:pt idx="23">
                  <c:v>45219</c:v>
                </c:pt>
                <c:pt idx="24">
                  <c:v>45226</c:v>
                </c:pt>
                <c:pt idx="25">
                  <c:v>45233</c:v>
                </c:pt>
                <c:pt idx="26">
                  <c:v>45240</c:v>
                </c:pt>
                <c:pt idx="27">
                  <c:v>45247</c:v>
                </c:pt>
                <c:pt idx="28">
                  <c:v>45254</c:v>
                </c:pt>
                <c:pt idx="29">
                  <c:v>45261</c:v>
                </c:pt>
                <c:pt idx="30">
                  <c:v>45268</c:v>
                </c:pt>
                <c:pt idx="31">
                  <c:v>45275</c:v>
                </c:pt>
                <c:pt idx="32">
                  <c:v>45282</c:v>
                </c:pt>
                <c:pt idx="33">
                  <c:v>45303</c:v>
                </c:pt>
                <c:pt idx="34">
                  <c:v>45310</c:v>
                </c:pt>
                <c:pt idx="35">
                  <c:v>45317</c:v>
                </c:pt>
                <c:pt idx="36">
                  <c:v>45324</c:v>
                </c:pt>
                <c:pt idx="37">
                  <c:v>45331</c:v>
                </c:pt>
                <c:pt idx="38">
                  <c:v>45338</c:v>
                </c:pt>
                <c:pt idx="39">
                  <c:v>45345</c:v>
                </c:pt>
                <c:pt idx="40">
                  <c:v>45352</c:v>
                </c:pt>
                <c:pt idx="41">
                  <c:v>45359</c:v>
                </c:pt>
                <c:pt idx="42">
                  <c:v>45366</c:v>
                </c:pt>
                <c:pt idx="43">
                  <c:v>45373</c:v>
                </c:pt>
                <c:pt idx="44">
                  <c:v>45380</c:v>
                </c:pt>
                <c:pt idx="45">
                  <c:v>45387</c:v>
                </c:pt>
              </c:numCache>
            </c:numRef>
          </c:xVal>
          <c:yVal>
            <c:numRef>
              <c:f>'Courbes de température'!$K$64:$K$109</c:f>
              <c:numCache>
                <c:formatCode>0.0</c:formatCode>
                <c:ptCount val="46"/>
                <c:pt idx="0">
                  <c:v>12</c:v>
                </c:pt>
                <c:pt idx="1">
                  <c:v>14</c:v>
                </c:pt>
                <c:pt idx="2">
                  <c:v>16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19</c:v>
                </c:pt>
                <c:pt idx="7">
                  <c:v>23</c:v>
                </c:pt>
                <c:pt idx="8">
                  <c:v>27</c:v>
                </c:pt>
                <c:pt idx="9">
                  <c:v>25</c:v>
                </c:pt>
                <c:pt idx="10">
                  <c:v>19</c:v>
                </c:pt>
                <c:pt idx="11">
                  <c:v>24</c:v>
                </c:pt>
                <c:pt idx="12">
                  <c:v>22</c:v>
                </c:pt>
                <c:pt idx="13">
                  <c:v>21</c:v>
                </c:pt>
                <c:pt idx="14">
                  <c:v>22</c:v>
                </c:pt>
                <c:pt idx="15">
                  <c:v>21</c:v>
                </c:pt>
                <c:pt idx="16">
                  <c:v>22</c:v>
                </c:pt>
                <c:pt idx="17">
                  <c:v>20</c:v>
                </c:pt>
                <c:pt idx="18">
                  <c:v>21</c:v>
                </c:pt>
                <c:pt idx="19">
                  <c:v>30</c:v>
                </c:pt>
                <c:pt idx="20">
                  <c:v>24</c:v>
                </c:pt>
                <c:pt idx="21">
                  <c:v>20</c:v>
                </c:pt>
                <c:pt idx="22">
                  <c:v>21</c:v>
                </c:pt>
                <c:pt idx="23">
                  <c:v>13</c:v>
                </c:pt>
                <c:pt idx="24">
                  <c:v>13</c:v>
                </c:pt>
                <c:pt idx="25">
                  <c:v>11</c:v>
                </c:pt>
                <c:pt idx="26">
                  <c:v>10</c:v>
                </c:pt>
                <c:pt idx="27">
                  <c:v>7</c:v>
                </c:pt>
                <c:pt idx="28">
                  <c:v>6</c:v>
                </c:pt>
                <c:pt idx="29">
                  <c:v>1</c:v>
                </c:pt>
                <c:pt idx="30">
                  <c:v>6</c:v>
                </c:pt>
                <c:pt idx="31">
                  <c:v>8</c:v>
                </c:pt>
                <c:pt idx="32">
                  <c:v>8</c:v>
                </c:pt>
                <c:pt idx="33">
                  <c:v>-2</c:v>
                </c:pt>
                <c:pt idx="34">
                  <c:v>-1</c:v>
                </c:pt>
                <c:pt idx="35">
                  <c:v>6</c:v>
                </c:pt>
                <c:pt idx="36">
                  <c:v>8</c:v>
                </c:pt>
                <c:pt idx="37">
                  <c:v>8</c:v>
                </c:pt>
                <c:pt idx="38">
                  <c:v>10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12</c:v>
                </c:pt>
                <c:pt idx="43">
                  <c:v>8</c:v>
                </c:pt>
                <c:pt idx="44">
                  <c:v>14</c:v>
                </c:pt>
                <c:pt idx="45">
                  <c:v>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EDF-4382-B4D1-DD9C7953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777024"/>
        <c:axId val="295777440"/>
      </c:scatterChart>
      <c:valAx>
        <c:axId val="295777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5777440"/>
        <c:crosses val="autoZero"/>
        <c:crossBetween val="midCat"/>
      </c:valAx>
      <c:valAx>
        <c:axId val="29577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57770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Participant 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'Courbes de température'!$F$118</c:f>
              <c:strCache>
                <c:ptCount val="1"/>
                <c:pt idx="0">
                  <c:v>T° compost (°C)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'Courbes de température'!$E$119:$E$161</c:f>
              <c:numCache>
                <c:formatCode>m/d/yyyy</c:formatCode>
                <c:ptCount val="43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45086</c:v>
                </c:pt>
                <c:pt idx="8">
                  <c:v>45093</c:v>
                </c:pt>
                <c:pt idx="9">
                  <c:v>45107</c:v>
                </c:pt>
                <c:pt idx="10">
                  <c:v>45114</c:v>
                </c:pt>
                <c:pt idx="11">
                  <c:v>45121</c:v>
                </c:pt>
                <c:pt idx="12">
                  <c:v>45128</c:v>
                </c:pt>
                <c:pt idx="13">
                  <c:v>45135</c:v>
                </c:pt>
                <c:pt idx="14">
                  <c:v>45142</c:v>
                </c:pt>
                <c:pt idx="15">
                  <c:v>45149</c:v>
                </c:pt>
                <c:pt idx="16">
                  <c:v>45156</c:v>
                </c:pt>
                <c:pt idx="17">
                  <c:v>45163</c:v>
                </c:pt>
                <c:pt idx="18">
                  <c:v>45170</c:v>
                </c:pt>
                <c:pt idx="19">
                  <c:v>45177</c:v>
                </c:pt>
                <c:pt idx="20">
                  <c:v>45205</c:v>
                </c:pt>
                <c:pt idx="21">
                  <c:v>45212</c:v>
                </c:pt>
                <c:pt idx="22">
                  <c:v>45219</c:v>
                </c:pt>
                <c:pt idx="23">
                  <c:v>45226</c:v>
                </c:pt>
                <c:pt idx="24">
                  <c:v>45233</c:v>
                </c:pt>
                <c:pt idx="25">
                  <c:v>45240</c:v>
                </c:pt>
                <c:pt idx="26">
                  <c:v>45247</c:v>
                </c:pt>
                <c:pt idx="27">
                  <c:v>45254</c:v>
                </c:pt>
                <c:pt idx="28">
                  <c:v>45268</c:v>
                </c:pt>
                <c:pt idx="29">
                  <c:v>45275</c:v>
                </c:pt>
                <c:pt idx="30">
                  <c:v>45282</c:v>
                </c:pt>
                <c:pt idx="31">
                  <c:v>45289</c:v>
                </c:pt>
                <c:pt idx="32">
                  <c:v>45296</c:v>
                </c:pt>
                <c:pt idx="33">
                  <c:v>45303</c:v>
                </c:pt>
                <c:pt idx="34">
                  <c:v>45310</c:v>
                </c:pt>
                <c:pt idx="35">
                  <c:v>45317</c:v>
                </c:pt>
                <c:pt idx="36">
                  <c:v>45331</c:v>
                </c:pt>
                <c:pt idx="37">
                  <c:v>45345</c:v>
                </c:pt>
                <c:pt idx="38">
                  <c:v>45359</c:v>
                </c:pt>
                <c:pt idx="39">
                  <c:v>45366</c:v>
                </c:pt>
                <c:pt idx="40">
                  <c:v>45373</c:v>
                </c:pt>
                <c:pt idx="41">
                  <c:v>45380</c:v>
                </c:pt>
                <c:pt idx="42">
                  <c:v>45387</c:v>
                </c:pt>
              </c:numCache>
            </c:numRef>
          </c:xVal>
          <c:yVal>
            <c:numRef>
              <c:f>'Courbes de température'!$F$119:$F$161</c:f>
              <c:numCache>
                <c:formatCode>0.0</c:formatCode>
                <c:ptCount val="43"/>
                <c:pt idx="0">
                  <c:v>11</c:v>
                </c:pt>
                <c:pt idx="1">
                  <c:v>10.5</c:v>
                </c:pt>
                <c:pt idx="2">
                  <c:v>15</c:v>
                </c:pt>
                <c:pt idx="3">
                  <c:v>19</c:v>
                </c:pt>
                <c:pt idx="4">
                  <c:v>20</c:v>
                </c:pt>
                <c:pt idx="5">
                  <c:v>16.5</c:v>
                </c:pt>
                <c:pt idx="6">
                  <c:v>22</c:v>
                </c:pt>
                <c:pt idx="7">
                  <c:v>23</c:v>
                </c:pt>
                <c:pt idx="8">
                  <c:v>29</c:v>
                </c:pt>
                <c:pt idx="9">
                  <c:v>21</c:v>
                </c:pt>
                <c:pt idx="10">
                  <c:v>23</c:v>
                </c:pt>
                <c:pt idx="11">
                  <c:v>21</c:v>
                </c:pt>
                <c:pt idx="12">
                  <c:v>22</c:v>
                </c:pt>
                <c:pt idx="13">
                  <c:v>20</c:v>
                </c:pt>
                <c:pt idx="14">
                  <c:v>20</c:v>
                </c:pt>
                <c:pt idx="15">
                  <c:v>18</c:v>
                </c:pt>
                <c:pt idx="16">
                  <c:v>23</c:v>
                </c:pt>
                <c:pt idx="17">
                  <c:v>20</c:v>
                </c:pt>
                <c:pt idx="18">
                  <c:v>21</c:v>
                </c:pt>
                <c:pt idx="19">
                  <c:v>25</c:v>
                </c:pt>
                <c:pt idx="20">
                  <c:v>18</c:v>
                </c:pt>
                <c:pt idx="21">
                  <c:v>16</c:v>
                </c:pt>
                <c:pt idx="22">
                  <c:v>18</c:v>
                </c:pt>
                <c:pt idx="23">
                  <c:v>15</c:v>
                </c:pt>
                <c:pt idx="24">
                  <c:v>12</c:v>
                </c:pt>
                <c:pt idx="25">
                  <c:v>11</c:v>
                </c:pt>
                <c:pt idx="26">
                  <c:v>10</c:v>
                </c:pt>
                <c:pt idx="27">
                  <c:v>11</c:v>
                </c:pt>
                <c:pt idx="28">
                  <c:v>10.5</c:v>
                </c:pt>
                <c:pt idx="29">
                  <c:v>11</c:v>
                </c:pt>
                <c:pt idx="30">
                  <c:v>10.5</c:v>
                </c:pt>
                <c:pt idx="31">
                  <c:v>10</c:v>
                </c:pt>
                <c:pt idx="32">
                  <c:v>10</c:v>
                </c:pt>
                <c:pt idx="33">
                  <c:v>2</c:v>
                </c:pt>
                <c:pt idx="34">
                  <c:v>0</c:v>
                </c:pt>
                <c:pt idx="35">
                  <c:v>10</c:v>
                </c:pt>
                <c:pt idx="36">
                  <c:v>10</c:v>
                </c:pt>
                <c:pt idx="37">
                  <c:v>10.5</c:v>
                </c:pt>
                <c:pt idx="38">
                  <c:v>13</c:v>
                </c:pt>
                <c:pt idx="39">
                  <c:v>15</c:v>
                </c:pt>
                <c:pt idx="40">
                  <c:v>16</c:v>
                </c:pt>
                <c:pt idx="41">
                  <c:v>16</c:v>
                </c:pt>
                <c:pt idx="42">
                  <c:v>16.5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142-4BB7-844F-988B13E91952}"/>
            </c:ext>
          </c:extLst>
        </c:ser>
        <c:ser>
          <c:idx val="1"/>
          <c:order val="1"/>
          <c:tx>
            <c:strRef>
              <c:f>'Courbes de température'!$G$118</c:f>
              <c:strCache>
                <c:ptCount val="1"/>
                <c:pt idx="0">
                  <c:v>T° externe (°C)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'Courbes de température'!$E$119:$E$161</c:f>
              <c:numCache>
                <c:formatCode>m/d/yyyy</c:formatCode>
                <c:ptCount val="43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45086</c:v>
                </c:pt>
                <c:pt idx="8">
                  <c:v>45093</c:v>
                </c:pt>
                <c:pt idx="9">
                  <c:v>45107</c:v>
                </c:pt>
                <c:pt idx="10">
                  <c:v>45114</c:v>
                </c:pt>
                <c:pt idx="11">
                  <c:v>45121</c:v>
                </c:pt>
                <c:pt idx="12">
                  <c:v>45128</c:v>
                </c:pt>
                <c:pt idx="13">
                  <c:v>45135</c:v>
                </c:pt>
                <c:pt idx="14">
                  <c:v>45142</c:v>
                </c:pt>
                <c:pt idx="15">
                  <c:v>45149</c:v>
                </c:pt>
                <c:pt idx="16">
                  <c:v>45156</c:v>
                </c:pt>
                <c:pt idx="17">
                  <c:v>45163</c:v>
                </c:pt>
                <c:pt idx="18">
                  <c:v>45170</c:v>
                </c:pt>
                <c:pt idx="19">
                  <c:v>45177</c:v>
                </c:pt>
                <c:pt idx="20">
                  <c:v>45205</c:v>
                </c:pt>
                <c:pt idx="21">
                  <c:v>45212</c:v>
                </c:pt>
                <c:pt idx="22">
                  <c:v>45219</c:v>
                </c:pt>
                <c:pt idx="23">
                  <c:v>45226</c:v>
                </c:pt>
                <c:pt idx="24">
                  <c:v>45233</c:v>
                </c:pt>
                <c:pt idx="25">
                  <c:v>45240</c:v>
                </c:pt>
                <c:pt idx="26">
                  <c:v>45247</c:v>
                </c:pt>
                <c:pt idx="27">
                  <c:v>45254</c:v>
                </c:pt>
                <c:pt idx="28">
                  <c:v>45268</c:v>
                </c:pt>
                <c:pt idx="29">
                  <c:v>45275</c:v>
                </c:pt>
                <c:pt idx="30">
                  <c:v>45282</c:v>
                </c:pt>
                <c:pt idx="31">
                  <c:v>45289</c:v>
                </c:pt>
                <c:pt idx="32">
                  <c:v>45296</c:v>
                </c:pt>
                <c:pt idx="33">
                  <c:v>45303</c:v>
                </c:pt>
                <c:pt idx="34">
                  <c:v>45310</c:v>
                </c:pt>
                <c:pt idx="35">
                  <c:v>45317</c:v>
                </c:pt>
                <c:pt idx="36">
                  <c:v>45331</c:v>
                </c:pt>
                <c:pt idx="37">
                  <c:v>45345</c:v>
                </c:pt>
                <c:pt idx="38">
                  <c:v>45359</c:v>
                </c:pt>
                <c:pt idx="39">
                  <c:v>45366</c:v>
                </c:pt>
                <c:pt idx="40">
                  <c:v>45373</c:v>
                </c:pt>
                <c:pt idx="41">
                  <c:v>45380</c:v>
                </c:pt>
                <c:pt idx="42">
                  <c:v>45387</c:v>
                </c:pt>
              </c:numCache>
            </c:numRef>
          </c:xVal>
          <c:yVal>
            <c:numRef>
              <c:f>'Courbes de température'!$G$119:$G$161</c:f>
              <c:numCache>
                <c:formatCode>0.0</c:formatCode>
                <c:ptCount val="43"/>
                <c:pt idx="0">
                  <c:v>13</c:v>
                </c:pt>
                <c:pt idx="1">
                  <c:v>13.5</c:v>
                </c:pt>
                <c:pt idx="2">
                  <c:v>16</c:v>
                </c:pt>
                <c:pt idx="3">
                  <c:v>21</c:v>
                </c:pt>
                <c:pt idx="4">
                  <c:v>17</c:v>
                </c:pt>
                <c:pt idx="5">
                  <c:v>23</c:v>
                </c:pt>
                <c:pt idx="6">
                  <c:v>9.5</c:v>
                </c:pt>
                <c:pt idx="7">
                  <c:v>24</c:v>
                </c:pt>
                <c:pt idx="8">
                  <c:v>31</c:v>
                </c:pt>
                <c:pt idx="9">
                  <c:v>23</c:v>
                </c:pt>
                <c:pt idx="10">
                  <c:v>28</c:v>
                </c:pt>
                <c:pt idx="11">
                  <c:v>27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26</c:v>
                </c:pt>
                <c:pt idx="16">
                  <c:v>18</c:v>
                </c:pt>
                <c:pt idx="17">
                  <c:v>15</c:v>
                </c:pt>
                <c:pt idx="18">
                  <c:v>14</c:v>
                </c:pt>
                <c:pt idx="19">
                  <c:v>23</c:v>
                </c:pt>
                <c:pt idx="20">
                  <c:v>22</c:v>
                </c:pt>
                <c:pt idx="21">
                  <c:v>12</c:v>
                </c:pt>
                <c:pt idx="22">
                  <c:v>15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4</c:v>
                </c:pt>
                <c:pt idx="27">
                  <c:v>8</c:v>
                </c:pt>
                <c:pt idx="28">
                  <c:v>10</c:v>
                </c:pt>
                <c:pt idx="29">
                  <c:v>10</c:v>
                </c:pt>
                <c:pt idx="30">
                  <c:v>8</c:v>
                </c:pt>
                <c:pt idx="31">
                  <c:v>6</c:v>
                </c:pt>
                <c:pt idx="32">
                  <c:v>7</c:v>
                </c:pt>
                <c:pt idx="33">
                  <c:v>3</c:v>
                </c:pt>
                <c:pt idx="34">
                  <c:v>-1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11</c:v>
                </c:pt>
                <c:pt idx="39">
                  <c:v>12</c:v>
                </c:pt>
                <c:pt idx="40">
                  <c:v>10</c:v>
                </c:pt>
                <c:pt idx="41">
                  <c:v>10</c:v>
                </c:pt>
                <c:pt idx="42">
                  <c:v>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142-4BB7-844F-988B13E91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032448"/>
        <c:axId val="351568224"/>
      </c:scatterChart>
      <c:valAx>
        <c:axId val="35103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1568224"/>
        <c:crosses val="autoZero"/>
        <c:crossBetween val="midCat"/>
      </c:valAx>
      <c:valAx>
        <c:axId val="35156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1032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Participant 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'Courbes de température'!$J$118</c:f>
              <c:strCache>
                <c:ptCount val="1"/>
                <c:pt idx="0">
                  <c:v>T° compost (°C)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'Courbes de température'!$I$119:$I$151</c:f>
              <c:numCache>
                <c:formatCode>m/d/yyyy</c:formatCode>
                <c:ptCount val="33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45093</c:v>
                </c:pt>
                <c:pt idx="10">
                  <c:v>45100</c:v>
                </c:pt>
                <c:pt idx="11">
                  <c:v>45107</c:v>
                </c:pt>
                <c:pt idx="12">
                  <c:v>45114</c:v>
                </c:pt>
                <c:pt idx="13">
                  <c:v>45121</c:v>
                </c:pt>
                <c:pt idx="14">
                  <c:v>45128</c:v>
                </c:pt>
                <c:pt idx="15">
                  <c:v>45135</c:v>
                </c:pt>
                <c:pt idx="16">
                  <c:v>45142</c:v>
                </c:pt>
                <c:pt idx="17">
                  <c:v>45149</c:v>
                </c:pt>
                <c:pt idx="18">
                  <c:v>45156</c:v>
                </c:pt>
                <c:pt idx="19">
                  <c:v>45163</c:v>
                </c:pt>
                <c:pt idx="20">
                  <c:v>45170</c:v>
                </c:pt>
                <c:pt idx="21">
                  <c:v>45177</c:v>
                </c:pt>
                <c:pt idx="22">
                  <c:v>45184</c:v>
                </c:pt>
                <c:pt idx="23">
                  <c:v>45191</c:v>
                </c:pt>
                <c:pt idx="24">
                  <c:v>45198</c:v>
                </c:pt>
                <c:pt idx="25">
                  <c:v>45324</c:v>
                </c:pt>
                <c:pt idx="26">
                  <c:v>45331</c:v>
                </c:pt>
                <c:pt idx="27">
                  <c:v>45338</c:v>
                </c:pt>
                <c:pt idx="28">
                  <c:v>45345</c:v>
                </c:pt>
                <c:pt idx="29">
                  <c:v>45352</c:v>
                </c:pt>
                <c:pt idx="30">
                  <c:v>45359</c:v>
                </c:pt>
                <c:pt idx="31">
                  <c:v>45366</c:v>
                </c:pt>
                <c:pt idx="32">
                  <c:v>45373</c:v>
                </c:pt>
              </c:numCache>
            </c:numRef>
          </c:xVal>
          <c:yVal>
            <c:numRef>
              <c:f>'Courbes de température'!$J$119:$J$151</c:f>
              <c:numCache>
                <c:formatCode>0.0</c:formatCode>
                <c:ptCount val="33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24</c:v>
                </c:pt>
                <c:pt idx="5">
                  <c:v>24</c:v>
                </c:pt>
                <c:pt idx="6">
                  <c:v>27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24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24</c:v>
                </c:pt>
                <c:pt idx="19">
                  <c:v>20</c:v>
                </c:pt>
                <c:pt idx="20">
                  <c:v>20</c:v>
                </c:pt>
                <c:pt idx="21">
                  <c:v>23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5</c:v>
                </c:pt>
                <c:pt idx="26">
                  <c:v>5</c:v>
                </c:pt>
                <c:pt idx="27">
                  <c:v>7</c:v>
                </c:pt>
                <c:pt idx="28">
                  <c:v>5</c:v>
                </c:pt>
                <c:pt idx="29">
                  <c:v>5</c:v>
                </c:pt>
                <c:pt idx="30">
                  <c:v>8</c:v>
                </c:pt>
                <c:pt idx="31">
                  <c:v>15</c:v>
                </c:pt>
                <c:pt idx="32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F4-4D30-AC26-A04739855AE4}"/>
            </c:ext>
          </c:extLst>
        </c:ser>
        <c:ser>
          <c:idx val="1"/>
          <c:order val="1"/>
          <c:tx>
            <c:strRef>
              <c:f>'Courbes de température'!$K$118</c:f>
              <c:strCache>
                <c:ptCount val="1"/>
                <c:pt idx="0">
                  <c:v>T° externe (°C)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'Courbes de température'!$I$119:$I$151</c:f>
              <c:numCache>
                <c:formatCode>m/d/yyyy</c:formatCode>
                <c:ptCount val="33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45093</c:v>
                </c:pt>
                <c:pt idx="10">
                  <c:v>45100</c:v>
                </c:pt>
                <c:pt idx="11">
                  <c:v>45107</c:v>
                </c:pt>
                <c:pt idx="12">
                  <c:v>45114</c:v>
                </c:pt>
                <c:pt idx="13">
                  <c:v>45121</c:v>
                </c:pt>
                <c:pt idx="14">
                  <c:v>45128</c:v>
                </c:pt>
                <c:pt idx="15">
                  <c:v>45135</c:v>
                </c:pt>
                <c:pt idx="16">
                  <c:v>45142</c:v>
                </c:pt>
                <c:pt idx="17">
                  <c:v>45149</c:v>
                </c:pt>
                <c:pt idx="18">
                  <c:v>45156</c:v>
                </c:pt>
                <c:pt idx="19">
                  <c:v>45163</c:v>
                </c:pt>
                <c:pt idx="20">
                  <c:v>45170</c:v>
                </c:pt>
                <c:pt idx="21">
                  <c:v>45177</c:v>
                </c:pt>
                <c:pt idx="22">
                  <c:v>45184</c:v>
                </c:pt>
                <c:pt idx="23">
                  <c:v>45191</c:v>
                </c:pt>
                <c:pt idx="24">
                  <c:v>45198</c:v>
                </c:pt>
                <c:pt idx="25">
                  <c:v>45324</c:v>
                </c:pt>
                <c:pt idx="26">
                  <c:v>45331</c:v>
                </c:pt>
                <c:pt idx="27">
                  <c:v>45338</c:v>
                </c:pt>
                <c:pt idx="28">
                  <c:v>45345</c:v>
                </c:pt>
                <c:pt idx="29">
                  <c:v>45352</c:v>
                </c:pt>
                <c:pt idx="30">
                  <c:v>45359</c:v>
                </c:pt>
                <c:pt idx="31">
                  <c:v>45366</c:v>
                </c:pt>
                <c:pt idx="32">
                  <c:v>45373</c:v>
                </c:pt>
              </c:numCache>
            </c:numRef>
          </c:xVal>
          <c:yVal>
            <c:numRef>
              <c:f>'Courbes de température'!$K$119:$K$151</c:f>
              <c:numCache>
                <c:formatCode>0.0</c:formatCode>
                <c:ptCount val="33"/>
                <c:pt idx="0">
                  <c:v>14</c:v>
                </c:pt>
                <c:pt idx="1">
                  <c:v>13</c:v>
                </c:pt>
                <c:pt idx="2">
                  <c:v>12</c:v>
                </c:pt>
                <c:pt idx="3">
                  <c:v>17</c:v>
                </c:pt>
                <c:pt idx="4">
                  <c:v>15</c:v>
                </c:pt>
                <c:pt idx="5">
                  <c:v>18</c:v>
                </c:pt>
                <c:pt idx="6">
                  <c:v>20</c:v>
                </c:pt>
                <c:pt idx="7">
                  <c:v>23</c:v>
                </c:pt>
                <c:pt idx="8">
                  <c:v>27</c:v>
                </c:pt>
                <c:pt idx="9">
                  <c:v>28</c:v>
                </c:pt>
                <c:pt idx="10">
                  <c:v>24</c:v>
                </c:pt>
                <c:pt idx="11">
                  <c:v>21</c:v>
                </c:pt>
                <c:pt idx="12">
                  <c:v>31</c:v>
                </c:pt>
                <c:pt idx="13">
                  <c:v>25</c:v>
                </c:pt>
                <c:pt idx="14">
                  <c:v>23</c:v>
                </c:pt>
                <c:pt idx="15">
                  <c:v>21</c:v>
                </c:pt>
                <c:pt idx="16">
                  <c:v>19</c:v>
                </c:pt>
                <c:pt idx="17">
                  <c:v>25</c:v>
                </c:pt>
                <c:pt idx="18">
                  <c:v>25</c:v>
                </c:pt>
                <c:pt idx="19">
                  <c:v>20</c:v>
                </c:pt>
                <c:pt idx="20">
                  <c:v>20</c:v>
                </c:pt>
                <c:pt idx="21">
                  <c:v>28</c:v>
                </c:pt>
                <c:pt idx="22">
                  <c:v>22</c:v>
                </c:pt>
                <c:pt idx="23">
                  <c:v>13</c:v>
                </c:pt>
                <c:pt idx="24">
                  <c:v>18</c:v>
                </c:pt>
                <c:pt idx="25">
                  <c:v>7</c:v>
                </c:pt>
                <c:pt idx="26">
                  <c:v>10</c:v>
                </c:pt>
                <c:pt idx="27">
                  <c:v>12</c:v>
                </c:pt>
                <c:pt idx="28">
                  <c:v>7</c:v>
                </c:pt>
                <c:pt idx="29">
                  <c:v>7</c:v>
                </c:pt>
                <c:pt idx="30">
                  <c:v>10</c:v>
                </c:pt>
                <c:pt idx="31">
                  <c:v>12</c:v>
                </c:pt>
                <c:pt idx="32">
                  <c:v>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DF4-4D30-AC26-A04739855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0351920"/>
        <c:axId val="291021152"/>
      </c:scatterChart>
      <c:valAx>
        <c:axId val="350351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1021152"/>
        <c:crosses val="autoZero"/>
        <c:crossBetween val="midCat"/>
      </c:valAx>
      <c:valAx>
        <c:axId val="29102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03519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Participant 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'Courbes de température'!$B$175</c:f>
              <c:strCache>
                <c:ptCount val="1"/>
                <c:pt idx="0">
                  <c:v>T° compost (°C)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'Courbes de température'!$A$176:$A$227</c:f>
              <c:numCache>
                <c:formatCode>m/d/yyyy</c:formatCode>
                <c:ptCount val="52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45093</c:v>
                </c:pt>
                <c:pt idx="10">
                  <c:v>45100</c:v>
                </c:pt>
                <c:pt idx="11">
                  <c:v>45107</c:v>
                </c:pt>
                <c:pt idx="12">
                  <c:v>45114</c:v>
                </c:pt>
                <c:pt idx="13">
                  <c:v>45121</c:v>
                </c:pt>
                <c:pt idx="14">
                  <c:v>45128</c:v>
                </c:pt>
                <c:pt idx="15">
                  <c:v>45135</c:v>
                </c:pt>
                <c:pt idx="16">
                  <c:v>45142</c:v>
                </c:pt>
                <c:pt idx="17">
                  <c:v>45149</c:v>
                </c:pt>
                <c:pt idx="18">
                  <c:v>45156</c:v>
                </c:pt>
                <c:pt idx="19">
                  <c:v>45163</c:v>
                </c:pt>
                <c:pt idx="20">
                  <c:v>45170</c:v>
                </c:pt>
                <c:pt idx="21">
                  <c:v>45177</c:v>
                </c:pt>
                <c:pt idx="22">
                  <c:v>45184</c:v>
                </c:pt>
                <c:pt idx="23">
                  <c:v>45191</c:v>
                </c:pt>
                <c:pt idx="24">
                  <c:v>45198</c:v>
                </c:pt>
                <c:pt idx="25">
                  <c:v>45205</c:v>
                </c:pt>
                <c:pt idx="26">
                  <c:v>45212</c:v>
                </c:pt>
                <c:pt idx="27">
                  <c:v>45219</c:v>
                </c:pt>
                <c:pt idx="28">
                  <c:v>45226</c:v>
                </c:pt>
                <c:pt idx="29">
                  <c:v>45233</c:v>
                </c:pt>
                <c:pt idx="30">
                  <c:v>45240</c:v>
                </c:pt>
                <c:pt idx="31">
                  <c:v>45247</c:v>
                </c:pt>
                <c:pt idx="32">
                  <c:v>45254</c:v>
                </c:pt>
                <c:pt idx="33">
                  <c:v>45261</c:v>
                </c:pt>
                <c:pt idx="34">
                  <c:v>45268</c:v>
                </c:pt>
                <c:pt idx="35">
                  <c:v>45275</c:v>
                </c:pt>
                <c:pt idx="36">
                  <c:v>45282</c:v>
                </c:pt>
                <c:pt idx="37">
                  <c:v>45289</c:v>
                </c:pt>
                <c:pt idx="38">
                  <c:v>45296</c:v>
                </c:pt>
                <c:pt idx="39">
                  <c:v>45303</c:v>
                </c:pt>
                <c:pt idx="40">
                  <c:v>45310</c:v>
                </c:pt>
                <c:pt idx="41">
                  <c:v>45317</c:v>
                </c:pt>
                <c:pt idx="42">
                  <c:v>45324</c:v>
                </c:pt>
                <c:pt idx="43">
                  <c:v>45331</c:v>
                </c:pt>
                <c:pt idx="44">
                  <c:v>45338</c:v>
                </c:pt>
                <c:pt idx="45">
                  <c:v>45345</c:v>
                </c:pt>
                <c:pt idx="46">
                  <c:v>45352</c:v>
                </c:pt>
                <c:pt idx="47">
                  <c:v>45359</c:v>
                </c:pt>
                <c:pt idx="48">
                  <c:v>45366</c:v>
                </c:pt>
                <c:pt idx="49">
                  <c:v>45373</c:v>
                </c:pt>
                <c:pt idx="50">
                  <c:v>45380</c:v>
                </c:pt>
                <c:pt idx="51">
                  <c:v>45387</c:v>
                </c:pt>
              </c:numCache>
            </c:numRef>
          </c:xVal>
          <c:yVal>
            <c:numRef>
              <c:f>'Courbes de température'!$B$176:$B$227</c:f>
              <c:numCache>
                <c:formatCode>0.0</c:formatCode>
                <c:ptCount val="52"/>
                <c:pt idx="0">
                  <c:v>22</c:v>
                </c:pt>
                <c:pt idx="1">
                  <c:v>14</c:v>
                </c:pt>
                <c:pt idx="2">
                  <c:v>16</c:v>
                </c:pt>
                <c:pt idx="3">
                  <c:v>23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27</c:v>
                </c:pt>
                <c:pt idx="9">
                  <c:v>26</c:v>
                </c:pt>
                <c:pt idx="10">
                  <c:v>27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26</c:v>
                </c:pt>
                <c:pt idx="16">
                  <c:v>25</c:v>
                </c:pt>
                <c:pt idx="17">
                  <c:v>30</c:v>
                </c:pt>
                <c:pt idx="18">
                  <c:v>28</c:v>
                </c:pt>
                <c:pt idx="19">
                  <c:v>32</c:v>
                </c:pt>
                <c:pt idx="20">
                  <c:v>30</c:v>
                </c:pt>
                <c:pt idx="21">
                  <c:v>34</c:v>
                </c:pt>
                <c:pt idx="22">
                  <c:v>31</c:v>
                </c:pt>
                <c:pt idx="23">
                  <c:v>27</c:v>
                </c:pt>
                <c:pt idx="24">
                  <c:v>27</c:v>
                </c:pt>
                <c:pt idx="25">
                  <c:v>26</c:v>
                </c:pt>
                <c:pt idx="26">
                  <c:v>28</c:v>
                </c:pt>
                <c:pt idx="27">
                  <c:v>27</c:v>
                </c:pt>
                <c:pt idx="28">
                  <c:v>22</c:v>
                </c:pt>
                <c:pt idx="29">
                  <c:v>18</c:v>
                </c:pt>
                <c:pt idx="30">
                  <c:v>19</c:v>
                </c:pt>
                <c:pt idx="31">
                  <c:v>15</c:v>
                </c:pt>
                <c:pt idx="32">
                  <c:v>15</c:v>
                </c:pt>
                <c:pt idx="33">
                  <c:v>10</c:v>
                </c:pt>
                <c:pt idx="34">
                  <c:v>10</c:v>
                </c:pt>
                <c:pt idx="35">
                  <c:v>11</c:v>
                </c:pt>
                <c:pt idx="36">
                  <c:v>15</c:v>
                </c:pt>
                <c:pt idx="37">
                  <c:v>16</c:v>
                </c:pt>
                <c:pt idx="38">
                  <c:v>8</c:v>
                </c:pt>
                <c:pt idx="39">
                  <c:v>5</c:v>
                </c:pt>
                <c:pt idx="40">
                  <c:v>4</c:v>
                </c:pt>
                <c:pt idx="41">
                  <c:v>6</c:v>
                </c:pt>
                <c:pt idx="42">
                  <c:v>16</c:v>
                </c:pt>
                <c:pt idx="43">
                  <c:v>16</c:v>
                </c:pt>
                <c:pt idx="44">
                  <c:v>23</c:v>
                </c:pt>
                <c:pt idx="45">
                  <c:v>16</c:v>
                </c:pt>
                <c:pt idx="46">
                  <c:v>14</c:v>
                </c:pt>
                <c:pt idx="47">
                  <c:v>18</c:v>
                </c:pt>
                <c:pt idx="48">
                  <c:v>20</c:v>
                </c:pt>
                <c:pt idx="49">
                  <c:v>23</c:v>
                </c:pt>
                <c:pt idx="50">
                  <c:v>23</c:v>
                </c:pt>
                <c:pt idx="51">
                  <c:v>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AF-4280-92CF-0444F14183EB}"/>
            </c:ext>
          </c:extLst>
        </c:ser>
        <c:ser>
          <c:idx val="1"/>
          <c:order val="1"/>
          <c:tx>
            <c:strRef>
              <c:f>'Courbes de température'!$C$175</c:f>
              <c:strCache>
                <c:ptCount val="1"/>
                <c:pt idx="0">
                  <c:v>T° externe (°C)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'Courbes de température'!$A$176:$A$227</c:f>
              <c:numCache>
                <c:formatCode>m/d/yyyy</c:formatCode>
                <c:ptCount val="52"/>
                <c:pt idx="0">
                  <c:v>45030</c:v>
                </c:pt>
                <c:pt idx="1">
                  <c:v>45037</c:v>
                </c:pt>
                <c:pt idx="2">
                  <c:v>45044</c:v>
                </c:pt>
                <c:pt idx="3">
                  <c:v>45051</c:v>
                </c:pt>
                <c:pt idx="4">
                  <c:v>45058</c:v>
                </c:pt>
                <c:pt idx="5">
                  <c:v>45065</c:v>
                </c:pt>
                <c:pt idx="6">
                  <c:v>45072</c:v>
                </c:pt>
                <c:pt idx="7">
                  <c:v>45079</c:v>
                </c:pt>
                <c:pt idx="8">
                  <c:v>45086</c:v>
                </c:pt>
                <c:pt idx="9">
                  <c:v>45093</c:v>
                </c:pt>
                <c:pt idx="10">
                  <c:v>45100</c:v>
                </c:pt>
                <c:pt idx="11">
                  <c:v>45107</c:v>
                </c:pt>
                <c:pt idx="12">
                  <c:v>45114</c:v>
                </c:pt>
                <c:pt idx="13">
                  <c:v>45121</c:v>
                </c:pt>
                <c:pt idx="14">
                  <c:v>45128</c:v>
                </c:pt>
                <c:pt idx="15">
                  <c:v>45135</c:v>
                </c:pt>
                <c:pt idx="16">
                  <c:v>45142</c:v>
                </c:pt>
                <c:pt idx="17">
                  <c:v>45149</c:v>
                </c:pt>
                <c:pt idx="18">
                  <c:v>45156</c:v>
                </c:pt>
                <c:pt idx="19">
                  <c:v>45163</c:v>
                </c:pt>
                <c:pt idx="20">
                  <c:v>45170</c:v>
                </c:pt>
                <c:pt idx="21">
                  <c:v>45177</c:v>
                </c:pt>
                <c:pt idx="22">
                  <c:v>45184</c:v>
                </c:pt>
                <c:pt idx="23">
                  <c:v>45191</c:v>
                </c:pt>
                <c:pt idx="24">
                  <c:v>45198</c:v>
                </c:pt>
                <c:pt idx="25">
                  <c:v>45205</c:v>
                </c:pt>
                <c:pt idx="26">
                  <c:v>45212</c:v>
                </c:pt>
                <c:pt idx="27">
                  <c:v>45219</c:v>
                </c:pt>
                <c:pt idx="28">
                  <c:v>45226</c:v>
                </c:pt>
                <c:pt idx="29">
                  <c:v>45233</c:v>
                </c:pt>
                <c:pt idx="30">
                  <c:v>45240</c:v>
                </c:pt>
                <c:pt idx="31">
                  <c:v>45247</c:v>
                </c:pt>
                <c:pt idx="32">
                  <c:v>45254</c:v>
                </c:pt>
                <c:pt idx="33">
                  <c:v>45261</c:v>
                </c:pt>
                <c:pt idx="34">
                  <c:v>45268</c:v>
                </c:pt>
                <c:pt idx="35">
                  <c:v>45275</c:v>
                </c:pt>
                <c:pt idx="36">
                  <c:v>45282</c:v>
                </c:pt>
                <c:pt idx="37">
                  <c:v>45289</c:v>
                </c:pt>
                <c:pt idx="38">
                  <c:v>45296</c:v>
                </c:pt>
                <c:pt idx="39">
                  <c:v>45303</c:v>
                </c:pt>
                <c:pt idx="40">
                  <c:v>45310</c:v>
                </c:pt>
                <c:pt idx="41">
                  <c:v>45317</c:v>
                </c:pt>
                <c:pt idx="42">
                  <c:v>45324</c:v>
                </c:pt>
                <c:pt idx="43">
                  <c:v>45331</c:v>
                </c:pt>
                <c:pt idx="44">
                  <c:v>45338</c:v>
                </c:pt>
                <c:pt idx="45">
                  <c:v>45345</c:v>
                </c:pt>
                <c:pt idx="46">
                  <c:v>45352</c:v>
                </c:pt>
                <c:pt idx="47">
                  <c:v>45359</c:v>
                </c:pt>
                <c:pt idx="48">
                  <c:v>45366</c:v>
                </c:pt>
                <c:pt idx="49">
                  <c:v>45373</c:v>
                </c:pt>
                <c:pt idx="50">
                  <c:v>45380</c:v>
                </c:pt>
                <c:pt idx="51">
                  <c:v>45387</c:v>
                </c:pt>
              </c:numCache>
            </c:numRef>
          </c:xVal>
          <c:yVal>
            <c:numRef>
              <c:f>'Courbes de température'!$C$176:$C$227</c:f>
              <c:numCache>
                <c:formatCode>0.0</c:formatCode>
                <c:ptCount val="52"/>
                <c:pt idx="0">
                  <c:v>13</c:v>
                </c:pt>
                <c:pt idx="1">
                  <c:v>14</c:v>
                </c:pt>
                <c:pt idx="2">
                  <c:v>17</c:v>
                </c:pt>
                <c:pt idx="3">
                  <c:v>17</c:v>
                </c:pt>
                <c:pt idx="4">
                  <c:v>16</c:v>
                </c:pt>
                <c:pt idx="5">
                  <c:v>21</c:v>
                </c:pt>
                <c:pt idx="6">
                  <c:v>20</c:v>
                </c:pt>
                <c:pt idx="7">
                  <c:v>20</c:v>
                </c:pt>
                <c:pt idx="8">
                  <c:v>32</c:v>
                </c:pt>
                <c:pt idx="9">
                  <c:v>29</c:v>
                </c:pt>
                <c:pt idx="10">
                  <c:v>29</c:v>
                </c:pt>
                <c:pt idx="11">
                  <c:v>23</c:v>
                </c:pt>
                <c:pt idx="12">
                  <c:v>30</c:v>
                </c:pt>
                <c:pt idx="13">
                  <c:v>30</c:v>
                </c:pt>
                <c:pt idx="14">
                  <c:v>23</c:v>
                </c:pt>
                <c:pt idx="15">
                  <c:v>22</c:v>
                </c:pt>
                <c:pt idx="16">
                  <c:v>22</c:v>
                </c:pt>
                <c:pt idx="17">
                  <c:v>27</c:v>
                </c:pt>
                <c:pt idx="18">
                  <c:v>26</c:v>
                </c:pt>
                <c:pt idx="19">
                  <c:v>24</c:v>
                </c:pt>
                <c:pt idx="20">
                  <c:v>22</c:v>
                </c:pt>
                <c:pt idx="21">
                  <c:v>34</c:v>
                </c:pt>
                <c:pt idx="22">
                  <c:v>25</c:v>
                </c:pt>
                <c:pt idx="23">
                  <c:v>15</c:v>
                </c:pt>
                <c:pt idx="24">
                  <c:v>21</c:v>
                </c:pt>
                <c:pt idx="25">
                  <c:v>22</c:v>
                </c:pt>
                <c:pt idx="26">
                  <c:v>24</c:v>
                </c:pt>
                <c:pt idx="27">
                  <c:v>13</c:v>
                </c:pt>
                <c:pt idx="28">
                  <c:v>13</c:v>
                </c:pt>
                <c:pt idx="29">
                  <c:v>12</c:v>
                </c:pt>
                <c:pt idx="30">
                  <c:v>12</c:v>
                </c:pt>
                <c:pt idx="31">
                  <c:v>11</c:v>
                </c:pt>
                <c:pt idx="32">
                  <c:v>8</c:v>
                </c:pt>
                <c:pt idx="33">
                  <c:v>6</c:v>
                </c:pt>
                <c:pt idx="34">
                  <c:v>9</c:v>
                </c:pt>
                <c:pt idx="35">
                  <c:v>9</c:v>
                </c:pt>
                <c:pt idx="36">
                  <c:v>11</c:v>
                </c:pt>
                <c:pt idx="37">
                  <c:v>12</c:v>
                </c:pt>
                <c:pt idx="39">
                  <c:v>-2</c:v>
                </c:pt>
                <c:pt idx="40">
                  <c:v>1</c:v>
                </c:pt>
                <c:pt idx="41">
                  <c:v>5</c:v>
                </c:pt>
                <c:pt idx="42">
                  <c:v>11</c:v>
                </c:pt>
                <c:pt idx="43">
                  <c:v>14</c:v>
                </c:pt>
                <c:pt idx="44">
                  <c:v>18</c:v>
                </c:pt>
                <c:pt idx="45">
                  <c:v>10</c:v>
                </c:pt>
                <c:pt idx="46">
                  <c:v>10</c:v>
                </c:pt>
                <c:pt idx="47">
                  <c:v>15</c:v>
                </c:pt>
                <c:pt idx="48">
                  <c:v>16</c:v>
                </c:pt>
                <c:pt idx="49">
                  <c:v>15</c:v>
                </c:pt>
                <c:pt idx="50">
                  <c:v>15</c:v>
                </c:pt>
                <c:pt idx="51">
                  <c:v>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AF-4280-92CF-0444F1418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2869376"/>
        <c:axId val="302869792"/>
      </c:scatterChart>
      <c:valAx>
        <c:axId val="302869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2869792"/>
        <c:crosses val="autoZero"/>
        <c:crossBetween val="midCat"/>
      </c:valAx>
      <c:valAx>
        <c:axId val="30286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28693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781049</xdr:colOff>
      <xdr:row>4</xdr:row>
      <xdr:rowOff>0</xdr:rowOff>
    </xdr:from>
    <xdr:to>
      <xdr:col>21</xdr:col>
      <xdr:colOff>19050</xdr:colOff>
      <xdr:row>18</xdr:row>
      <xdr:rowOff>45720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777240</xdr:colOff>
      <xdr:row>18</xdr:row>
      <xdr:rowOff>62865</xdr:rowOff>
    </xdr:from>
    <xdr:to>
      <xdr:col>20</xdr:col>
      <xdr:colOff>777240</xdr:colOff>
      <xdr:row>32</xdr:row>
      <xdr:rowOff>131445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790574</xdr:colOff>
      <xdr:row>32</xdr:row>
      <xdr:rowOff>121920</xdr:rowOff>
    </xdr:from>
    <xdr:to>
      <xdr:col>20</xdr:col>
      <xdr:colOff>756284</xdr:colOff>
      <xdr:row>47</xdr:row>
      <xdr:rowOff>1905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767715</xdr:colOff>
      <xdr:row>59</xdr:row>
      <xdr:rowOff>11430</xdr:rowOff>
    </xdr:from>
    <xdr:to>
      <xdr:col>24</xdr:col>
      <xdr:colOff>782955</xdr:colOff>
      <xdr:row>73</xdr:row>
      <xdr:rowOff>57150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758190</xdr:colOff>
      <xdr:row>73</xdr:row>
      <xdr:rowOff>68580</xdr:rowOff>
    </xdr:from>
    <xdr:to>
      <xdr:col>25</xdr:col>
      <xdr:colOff>24765</xdr:colOff>
      <xdr:row>87</xdr:row>
      <xdr:rowOff>131445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763904</xdr:colOff>
      <xdr:row>87</xdr:row>
      <xdr:rowOff>150495</xdr:rowOff>
    </xdr:from>
    <xdr:to>
      <xdr:col>25</xdr:col>
      <xdr:colOff>11430</xdr:colOff>
      <xdr:row>102</xdr:row>
      <xdr:rowOff>28575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788670</xdr:colOff>
      <xdr:row>130</xdr:row>
      <xdr:rowOff>36195</xdr:rowOff>
    </xdr:from>
    <xdr:to>
      <xdr:col>21</xdr:col>
      <xdr:colOff>64770</xdr:colOff>
      <xdr:row>144</xdr:row>
      <xdr:rowOff>129540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17144</xdr:colOff>
      <xdr:row>144</xdr:row>
      <xdr:rowOff>148590</xdr:rowOff>
    </xdr:from>
    <xdr:to>
      <xdr:col>21</xdr:col>
      <xdr:colOff>28574</xdr:colOff>
      <xdr:row>159</xdr:row>
      <xdr:rowOff>17145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752474</xdr:colOff>
      <xdr:row>173</xdr:row>
      <xdr:rowOff>9526</xdr:rowOff>
    </xdr:from>
    <xdr:to>
      <xdr:col>21</xdr:col>
      <xdr:colOff>17144</xdr:colOff>
      <xdr:row>187</xdr:row>
      <xdr:rowOff>20956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763905</xdr:colOff>
      <xdr:row>187</xdr:row>
      <xdr:rowOff>40005</xdr:rowOff>
    </xdr:from>
    <xdr:to>
      <xdr:col>20</xdr:col>
      <xdr:colOff>763905</xdr:colOff>
      <xdr:row>201</xdr:row>
      <xdr:rowOff>93345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765809</xdr:colOff>
      <xdr:row>102</xdr:row>
      <xdr:rowOff>40005</xdr:rowOff>
    </xdr:from>
    <xdr:to>
      <xdr:col>25</xdr:col>
      <xdr:colOff>57150</xdr:colOff>
      <xdr:row>114</xdr:row>
      <xdr:rowOff>83820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742949</xdr:colOff>
      <xdr:row>201</xdr:row>
      <xdr:rowOff>112395</xdr:rowOff>
    </xdr:from>
    <xdr:to>
      <xdr:col>21</xdr:col>
      <xdr:colOff>7619</xdr:colOff>
      <xdr:row>215</xdr:row>
      <xdr:rowOff>161925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37</xdr:col>
      <xdr:colOff>781049</xdr:colOff>
      <xdr:row>3</xdr:row>
      <xdr:rowOff>180975</xdr:rowOff>
    </xdr:from>
    <xdr:to>
      <xdr:col>47</xdr:col>
      <xdr:colOff>9524</xdr:colOff>
      <xdr:row>19</xdr:row>
      <xdr:rowOff>11430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39</xdr:col>
      <xdr:colOff>781050</xdr:colOff>
      <xdr:row>61</xdr:row>
      <xdr:rowOff>9525</xdr:rowOff>
    </xdr:from>
    <xdr:to>
      <xdr:col>48</xdr:col>
      <xdr:colOff>782955</xdr:colOff>
      <xdr:row>76</xdr:row>
      <xdr:rowOff>72390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11430</xdr:colOff>
      <xdr:row>115</xdr:row>
      <xdr:rowOff>182880</xdr:rowOff>
    </xdr:from>
    <xdr:to>
      <xdr:col>21</xdr:col>
      <xdr:colOff>11430</xdr:colOff>
      <xdr:row>130</xdr:row>
      <xdr:rowOff>19050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38</xdr:col>
      <xdr:colOff>7619</xdr:colOff>
      <xdr:row>118</xdr:row>
      <xdr:rowOff>5715</xdr:rowOff>
    </xdr:from>
    <xdr:to>
      <xdr:col>47</xdr:col>
      <xdr:colOff>13334</xdr:colOff>
      <xdr:row>133</xdr:row>
      <xdr:rowOff>11430</xdr:rowOff>
    </xdr:to>
    <xdr:graphicFrame macro="">
      <xdr:nvGraphicFramePr>
        <xdr:cNvPr id="18" name="Graphiqu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37</xdr:col>
      <xdr:colOff>773429</xdr:colOff>
      <xdr:row>174</xdr:row>
      <xdr:rowOff>160020</xdr:rowOff>
    </xdr:from>
    <xdr:to>
      <xdr:col>47</xdr:col>
      <xdr:colOff>28574</xdr:colOff>
      <xdr:row>189</xdr:row>
      <xdr:rowOff>171450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1"/>
  <sheetViews>
    <sheetView tabSelected="1" workbookViewId="0">
      <selection activeCell="B28" sqref="B28"/>
    </sheetView>
  </sheetViews>
  <sheetFormatPr baseColWidth="10" defaultRowHeight="14.4" x14ac:dyDescent="0.3"/>
  <cols>
    <col min="1" max="1" width="24" customWidth="1"/>
    <col min="2" max="3" width="13.88671875" customWidth="1"/>
    <col min="4" max="4" width="20.6640625" customWidth="1"/>
    <col min="5" max="6" width="13.88671875" customWidth="1"/>
    <col min="7" max="7" width="20.6640625" customWidth="1"/>
    <col min="8" max="9" width="13.88671875" customWidth="1"/>
    <col min="10" max="10" width="20.6640625" customWidth="1"/>
    <col min="11" max="12" width="13.88671875" customWidth="1"/>
    <col min="13" max="13" width="20.6640625" customWidth="1"/>
    <col min="14" max="15" width="13.88671875" customWidth="1"/>
    <col min="16" max="16" width="20.6640625" customWidth="1"/>
    <col min="17" max="18" width="13.88671875" customWidth="1"/>
    <col min="19" max="19" width="20.6640625" customWidth="1"/>
    <col min="20" max="21" width="13.88671875" customWidth="1"/>
    <col min="22" max="22" width="20.6640625" customWidth="1"/>
    <col min="23" max="24" width="13.88671875" customWidth="1"/>
    <col min="25" max="25" width="20.6640625" customWidth="1"/>
    <col min="26" max="27" width="13.88671875" customWidth="1"/>
    <col min="28" max="28" width="20.6640625" customWidth="1"/>
    <col min="29" max="30" width="13.88671875" customWidth="1"/>
    <col min="31" max="31" width="20.6640625" customWidth="1"/>
    <col min="32" max="33" width="13.88671875" customWidth="1"/>
    <col min="34" max="34" width="20.6640625" customWidth="1"/>
    <col min="35" max="36" width="13.88671875" customWidth="1"/>
    <col min="37" max="37" width="20.6640625" customWidth="1"/>
    <col min="38" max="39" width="13.88671875" customWidth="1"/>
    <col min="40" max="40" width="20.6640625" customWidth="1"/>
  </cols>
  <sheetData>
    <row r="1" spans="1:40" x14ac:dyDescent="0.3">
      <c r="A1" s="1" t="s">
        <v>240</v>
      </c>
    </row>
    <row r="2" spans="1:40" ht="15" thickBot="1" x14ac:dyDescent="0.35"/>
    <row r="3" spans="1:40" ht="15" thickBot="1" x14ac:dyDescent="0.35">
      <c r="A3" s="1"/>
      <c r="B3" s="219" t="s">
        <v>37</v>
      </c>
      <c r="C3" s="220"/>
      <c r="D3" s="220"/>
      <c r="E3" s="220"/>
      <c r="F3" s="220"/>
      <c r="G3" s="220"/>
      <c r="H3" s="220"/>
      <c r="I3" s="220"/>
      <c r="J3" s="221"/>
      <c r="K3" s="219" t="s">
        <v>38</v>
      </c>
      <c r="L3" s="220"/>
      <c r="M3" s="220"/>
      <c r="N3" s="220"/>
      <c r="O3" s="220"/>
      <c r="P3" s="220"/>
      <c r="Q3" s="220"/>
      <c r="R3" s="220"/>
      <c r="S3" s="221"/>
      <c r="T3" s="219" t="s">
        <v>39</v>
      </c>
      <c r="U3" s="220"/>
      <c r="V3" s="220"/>
      <c r="W3" s="220"/>
      <c r="X3" s="220"/>
      <c r="Y3" s="220"/>
      <c r="Z3" s="220"/>
      <c r="AA3" s="220"/>
      <c r="AB3" s="221"/>
      <c r="AC3" s="219" t="s">
        <v>1</v>
      </c>
      <c r="AD3" s="220"/>
      <c r="AE3" s="220"/>
      <c r="AF3" s="220"/>
      <c r="AG3" s="220"/>
      <c r="AH3" s="221"/>
      <c r="AI3" s="219" t="s">
        <v>38</v>
      </c>
      <c r="AJ3" s="220"/>
      <c r="AK3" s="221"/>
      <c r="AL3" s="219" t="s">
        <v>1</v>
      </c>
      <c r="AM3" s="220"/>
      <c r="AN3" s="221"/>
    </row>
    <row r="4" spans="1:40" ht="15" thickBot="1" x14ac:dyDescent="0.35">
      <c r="A4" s="225" t="s">
        <v>9</v>
      </c>
      <c r="B4" s="222" t="s">
        <v>10</v>
      </c>
      <c r="C4" s="223"/>
      <c r="D4" s="224"/>
      <c r="E4" s="222" t="s">
        <v>11</v>
      </c>
      <c r="F4" s="223"/>
      <c r="G4" s="224"/>
      <c r="H4" s="223" t="s">
        <v>12</v>
      </c>
      <c r="I4" s="223"/>
      <c r="J4" s="224"/>
      <c r="K4" s="222" t="s">
        <v>13</v>
      </c>
      <c r="L4" s="223"/>
      <c r="M4" s="224"/>
      <c r="N4" s="222" t="s">
        <v>14</v>
      </c>
      <c r="O4" s="223"/>
      <c r="P4" s="224"/>
      <c r="Q4" s="222" t="s">
        <v>15</v>
      </c>
      <c r="R4" s="223"/>
      <c r="S4" s="224"/>
      <c r="T4" s="222" t="s">
        <v>16</v>
      </c>
      <c r="U4" s="223"/>
      <c r="V4" s="224"/>
      <c r="W4" s="222" t="s">
        <v>17</v>
      </c>
      <c r="X4" s="223"/>
      <c r="Y4" s="224"/>
      <c r="Z4" s="222" t="s">
        <v>18</v>
      </c>
      <c r="AA4" s="223"/>
      <c r="AB4" s="224"/>
      <c r="AC4" s="222" t="s">
        <v>19</v>
      </c>
      <c r="AD4" s="223"/>
      <c r="AE4" s="224"/>
      <c r="AF4" s="222" t="s">
        <v>20</v>
      </c>
      <c r="AG4" s="223"/>
      <c r="AH4" s="224"/>
      <c r="AI4" s="222" t="s">
        <v>22</v>
      </c>
      <c r="AJ4" s="223"/>
      <c r="AK4" s="224"/>
      <c r="AL4" s="222" t="s">
        <v>21</v>
      </c>
      <c r="AM4" s="223"/>
      <c r="AN4" s="224"/>
    </row>
    <row r="5" spans="1:40" ht="15" thickBot="1" x14ac:dyDescent="0.35">
      <c r="A5" s="226"/>
      <c r="B5" s="20" t="s">
        <v>234</v>
      </c>
      <c r="C5" s="7" t="s">
        <v>235</v>
      </c>
      <c r="D5" s="21" t="s">
        <v>2</v>
      </c>
      <c r="E5" s="160" t="s">
        <v>234</v>
      </c>
      <c r="F5" s="161" t="s">
        <v>235</v>
      </c>
      <c r="G5" s="21" t="s">
        <v>2</v>
      </c>
      <c r="H5" s="160" t="s">
        <v>234</v>
      </c>
      <c r="I5" s="161" t="s">
        <v>235</v>
      </c>
      <c r="J5" s="21" t="s">
        <v>2</v>
      </c>
      <c r="K5" s="160" t="s">
        <v>234</v>
      </c>
      <c r="L5" s="161" t="s">
        <v>235</v>
      </c>
      <c r="M5" s="21" t="s">
        <v>2</v>
      </c>
      <c r="N5" s="160" t="s">
        <v>234</v>
      </c>
      <c r="O5" s="161" t="s">
        <v>235</v>
      </c>
      <c r="P5" s="21" t="s">
        <v>2</v>
      </c>
      <c r="Q5" s="160" t="s">
        <v>234</v>
      </c>
      <c r="R5" s="161" t="s">
        <v>235</v>
      </c>
      <c r="S5" s="21" t="s">
        <v>2</v>
      </c>
      <c r="T5" s="160" t="s">
        <v>234</v>
      </c>
      <c r="U5" s="161" t="s">
        <v>235</v>
      </c>
      <c r="V5" s="21" t="s">
        <v>2</v>
      </c>
      <c r="W5" s="160" t="s">
        <v>234</v>
      </c>
      <c r="X5" s="161" t="s">
        <v>235</v>
      </c>
      <c r="Y5" s="21" t="s">
        <v>2</v>
      </c>
      <c r="Z5" s="160" t="s">
        <v>234</v>
      </c>
      <c r="AA5" s="161" t="s">
        <v>235</v>
      </c>
      <c r="AB5" s="21" t="s">
        <v>2</v>
      </c>
      <c r="AC5" s="160" t="s">
        <v>234</v>
      </c>
      <c r="AD5" s="161" t="s">
        <v>235</v>
      </c>
      <c r="AE5" s="21" t="s">
        <v>2</v>
      </c>
      <c r="AF5" s="160" t="s">
        <v>234</v>
      </c>
      <c r="AG5" s="161" t="s">
        <v>235</v>
      </c>
      <c r="AH5" s="21" t="s">
        <v>2</v>
      </c>
      <c r="AI5" s="160" t="s">
        <v>234</v>
      </c>
      <c r="AJ5" s="161" t="s">
        <v>235</v>
      </c>
      <c r="AK5" s="21" t="s">
        <v>2</v>
      </c>
      <c r="AL5" s="160" t="s">
        <v>234</v>
      </c>
      <c r="AM5" s="161" t="s">
        <v>235</v>
      </c>
      <c r="AN5" s="21" t="s">
        <v>2</v>
      </c>
    </row>
    <row r="6" spans="1:40" x14ac:dyDescent="0.3">
      <c r="A6" s="12">
        <v>45030</v>
      </c>
      <c r="B6" s="22">
        <v>17</v>
      </c>
      <c r="C6" s="23">
        <v>13</v>
      </c>
      <c r="D6" s="24" t="s">
        <v>33</v>
      </c>
      <c r="E6" s="22">
        <v>10</v>
      </c>
      <c r="F6" s="25">
        <v>12.8</v>
      </c>
      <c r="G6" s="24" t="s">
        <v>33</v>
      </c>
      <c r="H6" s="22">
        <v>14</v>
      </c>
      <c r="I6" s="25">
        <v>12</v>
      </c>
      <c r="J6" s="24" t="s">
        <v>33</v>
      </c>
      <c r="K6" s="22">
        <v>10</v>
      </c>
      <c r="L6" s="25">
        <v>9</v>
      </c>
      <c r="M6" s="24" t="s">
        <v>33</v>
      </c>
      <c r="N6" s="22">
        <v>11</v>
      </c>
      <c r="O6" s="25">
        <v>12</v>
      </c>
      <c r="P6" s="24" t="s">
        <v>33</v>
      </c>
      <c r="Q6" s="15">
        <v>12</v>
      </c>
      <c r="R6" s="23">
        <v>12</v>
      </c>
      <c r="S6" s="24" t="s">
        <v>33</v>
      </c>
      <c r="T6" s="22">
        <v>24</v>
      </c>
      <c r="U6" s="25">
        <v>11.8</v>
      </c>
      <c r="V6" s="24" t="s">
        <v>7</v>
      </c>
      <c r="W6" s="22">
        <v>11</v>
      </c>
      <c r="X6" s="25">
        <v>13</v>
      </c>
      <c r="Y6" s="24" t="s">
        <v>33</v>
      </c>
      <c r="Z6" s="22">
        <v>10</v>
      </c>
      <c r="AA6" s="25">
        <v>14</v>
      </c>
      <c r="AB6" s="24" t="s">
        <v>33</v>
      </c>
      <c r="AC6" s="53">
        <v>22</v>
      </c>
      <c r="AD6" s="54">
        <v>13</v>
      </c>
      <c r="AE6" s="24" t="s">
        <v>33</v>
      </c>
      <c r="AF6" s="22">
        <v>9.5</v>
      </c>
      <c r="AG6" s="25">
        <v>13</v>
      </c>
      <c r="AH6" s="24" t="s">
        <v>33</v>
      </c>
      <c r="AI6" s="22">
        <v>9</v>
      </c>
      <c r="AJ6" s="25">
        <v>13</v>
      </c>
      <c r="AK6" s="24" t="s">
        <v>33</v>
      </c>
      <c r="AL6" s="22">
        <v>12</v>
      </c>
      <c r="AM6" s="23">
        <v>13</v>
      </c>
      <c r="AN6" s="24" t="s">
        <v>33</v>
      </c>
    </row>
    <row r="7" spans="1:40" x14ac:dyDescent="0.3">
      <c r="A7" s="8">
        <v>45037</v>
      </c>
      <c r="B7" s="27">
        <v>15</v>
      </c>
      <c r="C7" s="28">
        <v>14</v>
      </c>
      <c r="D7" s="29" t="s">
        <v>31</v>
      </c>
      <c r="E7" s="27">
        <v>10</v>
      </c>
      <c r="F7" s="28">
        <v>8.6999999999999993</v>
      </c>
      <c r="G7" s="29" t="s">
        <v>34</v>
      </c>
      <c r="H7" s="27">
        <v>14</v>
      </c>
      <c r="I7" s="28">
        <v>17</v>
      </c>
      <c r="J7" s="29" t="s">
        <v>33</v>
      </c>
      <c r="K7" s="27">
        <v>12</v>
      </c>
      <c r="L7" s="28">
        <v>10</v>
      </c>
      <c r="M7" s="30" t="s">
        <v>34</v>
      </c>
      <c r="N7" s="27">
        <v>12</v>
      </c>
      <c r="O7" s="28">
        <v>13</v>
      </c>
      <c r="P7" s="29" t="s">
        <v>33</v>
      </c>
      <c r="Q7" s="16">
        <v>14</v>
      </c>
      <c r="R7" s="17">
        <v>14</v>
      </c>
      <c r="S7" s="13" t="s">
        <v>8</v>
      </c>
      <c r="T7" s="27" t="s">
        <v>29</v>
      </c>
      <c r="U7" s="28" t="s">
        <v>29</v>
      </c>
      <c r="V7" s="29" t="s">
        <v>29</v>
      </c>
      <c r="W7" s="27">
        <v>10.5</v>
      </c>
      <c r="X7" s="28">
        <v>13.5</v>
      </c>
      <c r="Y7" s="29" t="s">
        <v>33</v>
      </c>
      <c r="Z7" s="27">
        <v>15</v>
      </c>
      <c r="AA7" s="28">
        <v>13</v>
      </c>
      <c r="AB7" s="29" t="s">
        <v>34</v>
      </c>
      <c r="AC7" s="46">
        <v>14</v>
      </c>
      <c r="AD7" s="47">
        <v>14</v>
      </c>
      <c r="AE7" s="48" t="s">
        <v>31</v>
      </c>
      <c r="AF7" s="27">
        <v>11</v>
      </c>
      <c r="AG7" s="28">
        <v>17</v>
      </c>
      <c r="AH7" s="29" t="s">
        <v>33</v>
      </c>
      <c r="AI7" s="27">
        <v>11</v>
      </c>
      <c r="AJ7" s="28">
        <v>17</v>
      </c>
      <c r="AK7" s="29" t="s">
        <v>33</v>
      </c>
      <c r="AL7" s="27">
        <v>14</v>
      </c>
      <c r="AM7" s="28">
        <v>16</v>
      </c>
      <c r="AN7" s="29" t="s">
        <v>31</v>
      </c>
    </row>
    <row r="8" spans="1:40" ht="15" customHeight="1" x14ac:dyDescent="0.3">
      <c r="A8" s="8">
        <v>45044</v>
      </c>
      <c r="B8" s="27">
        <v>24</v>
      </c>
      <c r="C8" s="28">
        <v>15</v>
      </c>
      <c r="D8" s="29" t="s">
        <v>7</v>
      </c>
      <c r="E8" s="27">
        <v>18</v>
      </c>
      <c r="F8" s="28">
        <v>16</v>
      </c>
      <c r="G8" s="29" t="s">
        <v>33</v>
      </c>
      <c r="H8" s="27">
        <v>16</v>
      </c>
      <c r="I8" s="28">
        <v>15</v>
      </c>
      <c r="J8" s="29" t="s">
        <v>33</v>
      </c>
      <c r="K8" s="27">
        <v>12</v>
      </c>
      <c r="L8" s="28">
        <v>13</v>
      </c>
      <c r="M8" s="30" t="s">
        <v>34</v>
      </c>
      <c r="N8" s="27">
        <v>19</v>
      </c>
      <c r="O8" s="28">
        <v>16</v>
      </c>
      <c r="P8" s="29" t="s">
        <v>33</v>
      </c>
      <c r="Q8" s="16">
        <v>16</v>
      </c>
      <c r="R8" s="17">
        <v>16</v>
      </c>
      <c r="S8" s="13" t="s">
        <v>33</v>
      </c>
      <c r="T8" s="27" t="s">
        <v>29</v>
      </c>
      <c r="U8" s="28" t="s">
        <v>29</v>
      </c>
      <c r="V8" s="29" t="s">
        <v>29</v>
      </c>
      <c r="W8" s="27">
        <v>15</v>
      </c>
      <c r="X8" s="28">
        <v>16</v>
      </c>
      <c r="Y8" s="29" t="s">
        <v>33</v>
      </c>
      <c r="Z8" s="27">
        <v>20</v>
      </c>
      <c r="AA8" s="28">
        <v>12</v>
      </c>
      <c r="AB8" s="29" t="s">
        <v>34</v>
      </c>
      <c r="AC8" s="46">
        <v>16</v>
      </c>
      <c r="AD8" s="47">
        <v>17</v>
      </c>
      <c r="AE8" s="48" t="s">
        <v>33</v>
      </c>
      <c r="AF8" s="27">
        <v>15</v>
      </c>
      <c r="AG8" s="28">
        <v>18</v>
      </c>
      <c r="AH8" s="29" t="s">
        <v>31</v>
      </c>
      <c r="AI8" s="27">
        <v>15</v>
      </c>
      <c r="AJ8" s="28">
        <v>18</v>
      </c>
      <c r="AK8" s="29" t="s">
        <v>31</v>
      </c>
      <c r="AL8" s="27">
        <v>16</v>
      </c>
      <c r="AM8" s="28">
        <v>16</v>
      </c>
      <c r="AN8" s="29" t="s">
        <v>33</v>
      </c>
    </row>
    <row r="9" spans="1:40" x14ac:dyDescent="0.3">
      <c r="A9" s="8">
        <v>45051</v>
      </c>
      <c r="B9" s="27">
        <v>27</v>
      </c>
      <c r="C9" s="28">
        <v>16</v>
      </c>
      <c r="D9" s="29" t="s">
        <v>7</v>
      </c>
      <c r="E9" s="27">
        <v>20</v>
      </c>
      <c r="F9" s="28">
        <v>18</v>
      </c>
      <c r="G9" s="29" t="s">
        <v>8</v>
      </c>
      <c r="H9" s="27">
        <v>20</v>
      </c>
      <c r="I9" s="28">
        <v>19</v>
      </c>
      <c r="J9" s="29" t="s">
        <v>33</v>
      </c>
      <c r="K9" s="27">
        <v>21</v>
      </c>
      <c r="L9" s="28">
        <v>19</v>
      </c>
      <c r="M9" s="30" t="s">
        <v>31</v>
      </c>
      <c r="N9" s="27">
        <v>23</v>
      </c>
      <c r="O9" s="28">
        <v>19</v>
      </c>
      <c r="P9" s="29" t="s">
        <v>33</v>
      </c>
      <c r="Q9" s="16">
        <v>24</v>
      </c>
      <c r="R9" s="17">
        <v>18</v>
      </c>
      <c r="S9" s="13" t="s">
        <v>7</v>
      </c>
      <c r="T9" s="27">
        <v>25</v>
      </c>
      <c r="U9" s="28">
        <v>18.600000000000001</v>
      </c>
      <c r="V9" s="29" t="s">
        <v>33</v>
      </c>
      <c r="W9" s="27">
        <v>19</v>
      </c>
      <c r="X9" s="28">
        <v>21</v>
      </c>
      <c r="Y9" s="29" t="s">
        <v>7</v>
      </c>
      <c r="Z9" s="27">
        <v>25</v>
      </c>
      <c r="AA9" s="28">
        <v>17</v>
      </c>
      <c r="AB9" s="29" t="s">
        <v>29</v>
      </c>
      <c r="AC9" s="46">
        <v>23</v>
      </c>
      <c r="AD9" s="47">
        <v>17</v>
      </c>
      <c r="AE9" s="48"/>
      <c r="AF9" s="27">
        <v>20</v>
      </c>
      <c r="AG9" s="28">
        <v>21</v>
      </c>
      <c r="AH9" s="29" t="s">
        <v>7</v>
      </c>
      <c r="AI9" s="27">
        <v>20</v>
      </c>
      <c r="AJ9" s="28">
        <v>21</v>
      </c>
      <c r="AK9" s="29" t="s">
        <v>7</v>
      </c>
      <c r="AL9" s="27">
        <v>34</v>
      </c>
      <c r="AM9" s="28">
        <v>17</v>
      </c>
      <c r="AN9" s="29" t="s">
        <v>33</v>
      </c>
    </row>
    <row r="10" spans="1:40" x14ac:dyDescent="0.3">
      <c r="A10" s="8">
        <v>45058</v>
      </c>
      <c r="B10" s="27">
        <v>18</v>
      </c>
      <c r="C10" s="28">
        <v>15</v>
      </c>
      <c r="D10" s="29" t="s">
        <v>7</v>
      </c>
      <c r="E10" s="27">
        <v>18</v>
      </c>
      <c r="F10" s="28">
        <v>15</v>
      </c>
      <c r="G10" s="29" t="s">
        <v>33</v>
      </c>
      <c r="H10" s="27">
        <v>20</v>
      </c>
      <c r="I10" s="28">
        <v>16</v>
      </c>
      <c r="J10" s="29" t="s">
        <v>34</v>
      </c>
      <c r="K10" s="27">
        <v>21</v>
      </c>
      <c r="L10" s="28">
        <v>11</v>
      </c>
      <c r="M10" s="30" t="s">
        <v>34</v>
      </c>
      <c r="N10" s="27">
        <v>21</v>
      </c>
      <c r="O10" s="28">
        <v>16</v>
      </c>
      <c r="P10" s="29" t="s">
        <v>7</v>
      </c>
      <c r="Q10" s="16">
        <v>20</v>
      </c>
      <c r="R10" s="17">
        <v>18</v>
      </c>
      <c r="S10" s="13" t="s">
        <v>8</v>
      </c>
      <c r="T10" s="27">
        <v>23</v>
      </c>
      <c r="U10" s="28">
        <v>11</v>
      </c>
      <c r="V10" s="29" t="s">
        <v>33</v>
      </c>
      <c r="W10" s="27">
        <v>20</v>
      </c>
      <c r="X10" s="28">
        <v>17</v>
      </c>
      <c r="Y10" s="29" t="s">
        <v>33</v>
      </c>
      <c r="Z10" s="27">
        <v>24</v>
      </c>
      <c r="AA10" s="28">
        <v>15</v>
      </c>
      <c r="AB10" s="29" t="s">
        <v>33</v>
      </c>
      <c r="AC10" s="46">
        <v>19</v>
      </c>
      <c r="AD10" s="47">
        <v>16</v>
      </c>
      <c r="AE10" s="48" t="s">
        <v>34</v>
      </c>
      <c r="AF10" s="27">
        <v>18</v>
      </c>
      <c r="AG10" s="28">
        <v>19</v>
      </c>
      <c r="AH10" s="29" t="s">
        <v>33</v>
      </c>
      <c r="AI10" s="27">
        <v>18</v>
      </c>
      <c r="AJ10" s="28">
        <v>19</v>
      </c>
      <c r="AK10" s="29" t="s">
        <v>33</v>
      </c>
      <c r="AL10" s="27">
        <v>28</v>
      </c>
      <c r="AM10" s="28">
        <v>16</v>
      </c>
      <c r="AN10" s="29" t="s">
        <v>34</v>
      </c>
    </row>
    <row r="11" spans="1:40" x14ac:dyDescent="0.3">
      <c r="A11" s="8">
        <v>45065</v>
      </c>
      <c r="B11" s="27">
        <v>29</v>
      </c>
      <c r="C11" s="28">
        <v>21</v>
      </c>
      <c r="D11" s="29" t="s">
        <v>7</v>
      </c>
      <c r="E11" s="27">
        <v>23</v>
      </c>
      <c r="F11" s="28">
        <v>19</v>
      </c>
      <c r="G11" s="29" t="s">
        <v>7</v>
      </c>
      <c r="H11" s="27">
        <v>19</v>
      </c>
      <c r="I11" s="28">
        <v>19</v>
      </c>
      <c r="J11" s="29" t="s">
        <v>35</v>
      </c>
      <c r="K11" s="27">
        <v>21</v>
      </c>
      <c r="L11" s="28">
        <v>19</v>
      </c>
      <c r="M11" s="30" t="s">
        <v>7</v>
      </c>
      <c r="N11" s="27">
        <v>16</v>
      </c>
      <c r="O11" s="28">
        <v>19</v>
      </c>
      <c r="P11" s="29" t="s">
        <v>7</v>
      </c>
      <c r="Q11" s="16">
        <v>20</v>
      </c>
      <c r="R11" s="17">
        <v>18</v>
      </c>
      <c r="S11" s="13" t="s">
        <v>7</v>
      </c>
      <c r="T11" s="27">
        <v>25</v>
      </c>
      <c r="U11" s="28">
        <v>21.5</v>
      </c>
      <c r="V11" s="29" t="s">
        <v>7</v>
      </c>
      <c r="W11" s="27">
        <v>16.5</v>
      </c>
      <c r="X11" s="28">
        <v>23</v>
      </c>
      <c r="Y11" s="29" t="s">
        <v>7</v>
      </c>
      <c r="Z11" s="27">
        <v>24</v>
      </c>
      <c r="AA11" s="28">
        <v>18</v>
      </c>
      <c r="AB11" s="29" t="s">
        <v>29</v>
      </c>
      <c r="AC11" s="46">
        <v>19</v>
      </c>
      <c r="AD11" s="47">
        <v>21</v>
      </c>
      <c r="AE11" s="48" t="s">
        <v>7</v>
      </c>
      <c r="AF11" s="27">
        <v>17</v>
      </c>
      <c r="AG11" s="28">
        <v>22</v>
      </c>
      <c r="AH11" s="29" t="s">
        <v>31</v>
      </c>
      <c r="AI11" s="27">
        <v>17</v>
      </c>
      <c r="AJ11" s="28">
        <v>22</v>
      </c>
      <c r="AK11" s="29" t="s">
        <v>31</v>
      </c>
      <c r="AL11" s="27">
        <v>26</v>
      </c>
      <c r="AM11" s="28">
        <v>18</v>
      </c>
      <c r="AN11" s="29" t="s">
        <v>7</v>
      </c>
    </row>
    <row r="12" spans="1:40" x14ac:dyDescent="0.3">
      <c r="A12" s="8">
        <v>45072</v>
      </c>
      <c r="B12" s="27">
        <v>23</v>
      </c>
      <c r="C12" s="28">
        <v>20</v>
      </c>
      <c r="D12" s="29" t="s">
        <v>31</v>
      </c>
      <c r="E12" s="27">
        <v>23</v>
      </c>
      <c r="F12" s="28">
        <v>19</v>
      </c>
      <c r="G12" s="29" t="s">
        <v>7</v>
      </c>
      <c r="H12" s="27">
        <v>19</v>
      </c>
      <c r="I12" s="28">
        <v>19</v>
      </c>
      <c r="J12" s="29" t="s">
        <v>7</v>
      </c>
      <c r="K12" s="27">
        <v>21</v>
      </c>
      <c r="L12" s="28">
        <v>17</v>
      </c>
      <c r="M12" s="30" t="s">
        <v>7</v>
      </c>
      <c r="N12" s="27">
        <v>19</v>
      </c>
      <c r="O12" s="28">
        <v>21</v>
      </c>
      <c r="P12" s="29" t="s">
        <v>7</v>
      </c>
      <c r="Q12" s="16">
        <v>22</v>
      </c>
      <c r="R12" s="17">
        <v>19</v>
      </c>
      <c r="S12" s="13" t="s">
        <v>7</v>
      </c>
      <c r="T12" s="27" t="s">
        <v>29</v>
      </c>
      <c r="U12" s="28" t="s">
        <v>29</v>
      </c>
      <c r="V12" s="29" t="s">
        <v>29</v>
      </c>
      <c r="W12" s="27">
        <v>22</v>
      </c>
      <c r="X12" s="28">
        <v>9.5</v>
      </c>
      <c r="Y12" s="29" t="s">
        <v>7</v>
      </c>
      <c r="Z12" s="27">
        <v>27</v>
      </c>
      <c r="AA12" s="28">
        <v>20</v>
      </c>
      <c r="AB12" s="29" t="s">
        <v>29</v>
      </c>
      <c r="AC12" s="46">
        <v>19</v>
      </c>
      <c r="AD12" s="47">
        <v>20</v>
      </c>
      <c r="AE12" s="48" t="s">
        <v>7</v>
      </c>
      <c r="AF12" s="27">
        <v>18</v>
      </c>
      <c r="AG12" s="28">
        <v>21</v>
      </c>
      <c r="AH12" s="29" t="s">
        <v>7</v>
      </c>
      <c r="AI12" s="27">
        <v>18</v>
      </c>
      <c r="AJ12" s="28">
        <v>21</v>
      </c>
      <c r="AK12" s="29" t="s">
        <v>7</v>
      </c>
      <c r="AL12" s="27">
        <v>32</v>
      </c>
      <c r="AM12" s="28">
        <v>18</v>
      </c>
      <c r="AN12" s="29" t="s">
        <v>7</v>
      </c>
    </row>
    <row r="13" spans="1:40" x14ac:dyDescent="0.3">
      <c r="A13" s="8">
        <v>45079</v>
      </c>
      <c r="B13" s="27">
        <v>23</v>
      </c>
      <c r="C13" s="28">
        <v>26</v>
      </c>
      <c r="D13" s="29" t="s">
        <v>7</v>
      </c>
      <c r="E13" s="27">
        <v>25</v>
      </c>
      <c r="F13" s="28">
        <v>20</v>
      </c>
      <c r="G13" s="29" t="s">
        <v>7</v>
      </c>
      <c r="H13" s="27">
        <v>22</v>
      </c>
      <c r="I13" s="28">
        <v>19</v>
      </c>
      <c r="J13" s="29" t="s">
        <v>33</v>
      </c>
      <c r="K13" s="27">
        <v>24</v>
      </c>
      <c r="L13" s="28">
        <v>20</v>
      </c>
      <c r="M13" s="30" t="s">
        <v>7</v>
      </c>
      <c r="N13" s="27">
        <v>20</v>
      </c>
      <c r="O13" s="28">
        <v>24</v>
      </c>
      <c r="P13" s="29" t="s">
        <v>7</v>
      </c>
      <c r="Q13" s="18">
        <v>25</v>
      </c>
      <c r="R13" s="19">
        <v>23</v>
      </c>
      <c r="S13" s="14" t="s">
        <v>7</v>
      </c>
      <c r="T13" s="27">
        <v>25</v>
      </c>
      <c r="U13" s="28">
        <v>17</v>
      </c>
      <c r="V13" s="29" t="s">
        <v>33</v>
      </c>
      <c r="W13" s="27" t="s">
        <v>29</v>
      </c>
      <c r="X13" s="28" t="s">
        <v>29</v>
      </c>
      <c r="Y13" s="29" t="s">
        <v>29</v>
      </c>
      <c r="Z13" s="27">
        <v>25</v>
      </c>
      <c r="AA13" s="28">
        <v>23</v>
      </c>
      <c r="AB13" s="29" t="s">
        <v>29</v>
      </c>
      <c r="AC13" s="46">
        <v>19</v>
      </c>
      <c r="AD13" s="47">
        <v>20</v>
      </c>
      <c r="AE13" s="48" t="s">
        <v>7</v>
      </c>
      <c r="AF13" s="27">
        <v>20</v>
      </c>
      <c r="AG13" s="28">
        <v>20</v>
      </c>
      <c r="AH13" s="29" t="s">
        <v>7</v>
      </c>
      <c r="AI13" s="27">
        <v>20</v>
      </c>
      <c r="AJ13" s="28">
        <v>20</v>
      </c>
      <c r="AK13" s="29" t="s">
        <v>7</v>
      </c>
      <c r="AL13" s="27">
        <v>31</v>
      </c>
      <c r="AM13" s="28">
        <v>20</v>
      </c>
      <c r="AN13" s="29" t="s">
        <v>7</v>
      </c>
    </row>
    <row r="14" spans="1:40" x14ac:dyDescent="0.3">
      <c r="A14" s="8">
        <v>45086</v>
      </c>
      <c r="B14" s="27">
        <v>37</v>
      </c>
      <c r="C14" s="28">
        <v>28</v>
      </c>
      <c r="D14" s="29" t="s">
        <v>7</v>
      </c>
      <c r="E14" s="27">
        <v>38</v>
      </c>
      <c r="F14" s="28">
        <v>32</v>
      </c>
      <c r="G14" s="29" t="s">
        <v>7</v>
      </c>
      <c r="H14" s="27">
        <v>28</v>
      </c>
      <c r="I14" s="28">
        <v>29</v>
      </c>
      <c r="J14" s="29" t="s">
        <v>7</v>
      </c>
      <c r="K14" s="27">
        <v>30</v>
      </c>
      <c r="L14" s="28">
        <v>29</v>
      </c>
      <c r="M14" s="30" t="s">
        <v>7</v>
      </c>
      <c r="N14" s="27">
        <v>21</v>
      </c>
      <c r="O14" s="28">
        <v>23</v>
      </c>
      <c r="P14" s="29" t="s">
        <v>7</v>
      </c>
      <c r="Q14" s="18">
        <v>27</v>
      </c>
      <c r="R14" s="19">
        <v>27</v>
      </c>
      <c r="S14" s="14" t="s">
        <v>7</v>
      </c>
      <c r="T14" s="27">
        <v>35</v>
      </c>
      <c r="U14" s="28">
        <v>28</v>
      </c>
      <c r="V14" s="29" t="s">
        <v>7</v>
      </c>
      <c r="W14" s="27">
        <v>23</v>
      </c>
      <c r="X14" s="28">
        <v>24</v>
      </c>
      <c r="Y14" s="29" t="s">
        <v>7</v>
      </c>
      <c r="Z14" s="27">
        <v>25</v>
      </c>
      <c r="AA14" s="28">
        <v>27</v>
      </c>
      <c r="AB14" s="29" t="s">
        <v>29</v>
      </c>
      <c r="AC14" s="46">
        <v>27</v>
      </c>
      <c r="AD14" s="47">
        <v>32</v>
      </c>
      <c r="AE14" s="48" t="s">
        <v>7</v>
      </c>
      <c r="AF14" s="27">
        <v>26</v>
      </c>
      <c r="AG14" s="28">
        <v>30</v>
      </c>
      <c r="AH14" s="29" t="s">
        <v>7</v>
      </c>
      <c r="AI14" s="27">
        <v>26</v>
      </c>
      <c r="AJ14" s="28">
        <v>30</v>
      </c>
      <c r="AK14" s="29" t="s">
        <v>7</v>
      </c>
      <c r="AL14" s="27">
        <v>37</v>
      </c>
      <c r="AM14" s="28">
        <v>30</v>
      </c>
      <c r="AN14" s="29" t="s">
        <v>7</v>
      </c>
    </row>
    <row r="15" spans="1:40" ht="15" customHeight="1" x14ac:dyDescent="0.3">
      <c r="A15" s="8">
        <v>45093</v>
      </c>
      <c r="B15" s="27">
        <v>30</v>
      </c>
      <c r="C15" s="28">
        <v>29</v>
      </c>
      <c r="D15" s="29" t="s">
        <v>7</v>
      </c>
      <c r="E15" s="27">
        <v>40</v>
      </c>
      <c r="F15" s="28">
        <v>35</v>
      </c>
      <c r="G15" s="29" t="s">
        <v>7</v>
      </c>
      <c r="H15" s="27">
        <v>29</v>
      </c>
      <c r="I15" s="28">
        <v>28</v>
      </c>
      <c r="J15" s="29" t="s">
        <v>7</v>
      </c>
      <c r="K15" s="27">
        <v>26</v>
      </c>
      <c r="L15" s="28">
        <v>28</v>
      </c>
      <c r="M15" s="30" t="s">
        <v>7</v>
      </c>
      <c r="N15" s="27">
        <v>24</v>
      </c>
      <c r="O15" s="28">
        <v>29</v>
      </c>
      <c r="P15" s="48" t="s">
        <v>7</v>
      </c>
      <c r="Q15" s="18" t="s">
        <v>29</v>
      </c>
      <c r="R15" s="19" t="s">
        <v>29</v>
      </c>
      <c r="S15" s="14" t="s">
        <v>29</v>
      </c>
      <c r="T15" s="27">
        <v>35</v>
      </c>
      <c r="U15" s="28">
        <v>28</v>
      </c>
      <c r="V15" s="29" t="s">
        <v>7</v>
      </c>
      <c r="W15" s="27">
        <v>29</v>
      </c>
      <c r="X15" s="28">
        <v>31</v>
      </c>
      <c r="Y15" s="29" t="s">
        <v>7</v>
      </c>
      <c r="Z15" s="27">
        <v>25</v>
      </c>
      <c r="AA15" s="28">
        <v>28</v>
      </c>
      <c r="AB15" s="29" t="s">
        <v>29</v>
      </c>
      <c r="AC15" s="46">
        <v>26</v>
      </c>
      <c r="AD15" s="47">
        <v>29</v>
      </c>
      <c r="AE15" s="48" t="s">
        <v>8</v>
      </c>
      <c r="AF15" s="27" t="s">
        <v>29</v>
      </c>
      <c r="AG15" s="28" t="s">
        <v>29</v>
      </c>
      <c r="AH15" s="29" t="s">
        <v>29</v>
      </c>
      <c r="AI15" s="27" t="s">
        <v>29</v>
      </c>
      <c r="AJ15" s="28" t="s">
        <v>29</v>
      </c>
      <c r="AK15" s="29" t="s">
        <v>29</v>
      </c>
      <c r="AL15" s="27">
        <v>35</v>
      </c>
      <c r="AM15" s="28">
        <v>28</v>
      </c>
      <c r="AN15" s="29" t="s">
        <v>7</v>
      </c>
    </row>
    <row r="16" spans="1:40" x14ac:dyDescent="0.3">
      <c r="A16" s="8">
        <v>45100</v>
      </c>
      <c r="B16" s="46">
        <v>31</v>
      </c>
      <c r="C16" s="47">
        <v>30</v>
      </c>
      <c r="D16" s="48" t="s">
        <v>7</v>
      </c>
      <c r="E16" s="46">
        <v>37</v>
      </c>
      <c r="F16" s="47">
        <v>29</v>
      </c>
      <c r="G16" s="48" t="s">
        <v>7</v>
      </c>
      <c r="H16" s="46">
        <v>27</v>
      </c>
      <c r="I16" s="47">
        <v>26</v>
      </c>
      <c r="J16" s="48" t="s">
        <v>7</v>
      </c>
      <c r="K16" s="46">
        <v>26</v>
      </c>
      <c r="L16" s="47">
        <v>28</v>
      </c>
      <c r="M16" s="57" t="s">
        <v>7</v>
      </c>
      <c r="N16" s="46">
        <v>21</v>
      </c>
      <c r="O16" s="47">
        <v>24</v>
      </c>
      <c r="P16" s="48" t="s">
        <v>33</v>
      </c>
      <c r="Q16" s="58">
        <v>25</v>
      </c>
      <c r="R16" s="59">
        <v>25</v>
      </c>
      <c r="S16" s="60" t="s">
        <v>34</v>
      </c>
      <c r="T16" s="46">
        <v>30</v>
      </c>
      <c r="U16" s="47">
        <v>19</v>
      </c>
      <c r="V16" s="48" t="s">
        <v>33</v>
      </c>
      <c r="W16" s="46" t="s">
        <v>29</v>
      </c>
      <c r="X16" s="47" t="s">
        <v>29</v>
      </c>
      <c r="Y16" s="48" t="s">
        <v>29</v>
      </c>
      <c r="Z16" s="46">
        <v>25</v>
      </c>
      <c r="AA16" s="47">
        <v>24</v>
      </c>
      <c r="AB16" s="48" t="s">
        <v>29</v>
      </c>
      <c r="AC16" s="46">
        <v>27</v>
      </c>
      <c r="AD16" s="47">
        <v>29</v>
      </c>
      <c r="AE16" s="48" t="s">
        <v>7</v>
      </c>
      <c r="AF16" s="27" t="s">
        <v>29</v>
      </c>
      <c r="AG16" s="28" t="s">
        <v>29</v>
      </c>
      <c r="AH16" s="29" t="s">
        <v>29</v>
      </c>
      <c r="AI16" s="46" t="s">
        <v>29</v>
      </c>
      <c r="AJ16" s="28" t="s">
        <v>29</v>
      </c>
      <c r="AK16" s="29" t="s">
        <v>29</v>
      </c>
      <c r="AL16" s="46">
        <v>30</v>
      </c>
      <c r="AM16" s="47">
        <v>25</v>
      </c>
      <c r="AN16" s="48" t="s">
        <v>7</v>
      </c>
    </row>
    <row r="17" spans="1:48" x14ac:dyDescent="0.3">
      <c r="A17" s="8">
        <v>45107</v>
      </c>
      <c r="B17" s="46">
        <v>32</v>
      </c>
      <c r="C17" s="47">
        <v>26</v>
      </c>
      <c r="D17" s="48" t="s">
        <v>7</v>
      </c>
      <c r="E17" s="46">
        <v>25</v>
      </c>
      <c r="F17" s="47">
        <v>19</v>
      </c>
      <c r="G17" s="47" t="s">
        <v>29</v>
      </c>
      <c r="H17" s="46">
        <v>28</v>
      </c>
      <c r="I17" s="47">
        <v>22</v>
      </c>
      <c r="J17" s="48" t="s">
        <v>7</v>
      </c>
      <c r="K17" s="46">
        <v>28</v>
      </c>
      <c r="L17" s="47">
        <v>30</v>
      </c>
      <c r="M17" s="57" t="s">
        <v>7</v>
      </c>
      <c r="N17" s="46">
        <v>22</v>
      </c>
      <c r="O17" s="47">
        <v>23</v>
      </c>
      <c r="P17" s="48" t="s">
        <v>33</v>
      </c>
      <c r="Q17" s="58">
        <v>22</v>
      </c>
      <c r="R17" s="59">
        <v>19</v>
      </c>
      <c r="S17" s="60" t="s">
        <v>7</v>
      </c>
      <c r="T17" s="27" t="s">
        <v>29</v>
      </c>
      <c r="U17" s="28" t="s">
        <v>29</v>
      </c>
      <c r="V17" s="29" t="s">
        <v>29</v>
      </c>
      <c r="W17" s="46">
        <v>21</v>
      </c>
      <c r="X17" s="47">
        <v>23</v>
      </c>
      <c r="Y17" s="48" t="s">
        <v>7</v>
      </c>
      <c r="Z17" s="46">
        <v>24</v>
      </c>
      <c r="AA17" s="47">
        <v>21</v>
      </c>
      <c r="AB17" s="48" t="s">
        <v>29</v>
      </c>
      <c r="AC17" s="46">
        <v>24</v>
      </c>
      <c r="AD17" s="47">
        <v>23</v>
      </c>
      <c r="AE17" s="48" t="s">
        <v>33</v>
      </c>
      <c r="AF17" s="46">
        <v>19</v>
      </c>
      <c r="AG17" s="47">
        <v>20</v>
      </c>
      <c r="AH17" s="48" t="s">
        <v>33</v>
      </c>
      <c r="AI17" s="46">
        <v>20</v>
      </c>
      <c r="AJ17" s="47">
        <v>20</v>
      </c>
      <c r="AK17" s="48" t="s">
        <v>33</v>
      </c>
      <c r="AL17" s="46">
        <v>30</v>
      </c>
      <c r="AM17" s="47">
        <v>22</v>
      </c>
      <c r="AN17" s="48" t="s">
        <v>33</v>
      </c>
    </row>
    <row r="18" spans="1:48" x14ac:dyDescent="0.3">
      <c r="A18" s="8">
        <v>45114</v>
      </c>
      <c r="B18" s="46">
        <v>34</v>
      </c>
      <c r="C18" s="47">
        <v>28</v>
      </c>
      <c r="D18" s="48" t="s">
        <v>7</v>
      </c>
      <c r="E18" s="46">
        <v>28</v>
      </c>
      <c r="F18" s="47">
        <v>26</v>
      </c>
      <c r="G18" s="47" t="s">
        <v>29</v>
      </c>
      <c r="H18" s="46">
        <v>31</v>
      </c>
      <c r="I18" s="47">
        <v>29</v>
      </c>
      <c r="J18" s="48" t="s">
        <v>7</v>
      </c>
      <c r="K18" s="46">
        <v>26</v>
      </c>
      <c r="L18" s="47">
        <v>31</v>
      </c>
      <c r="M18" s="57" t="s">
        <v>7</v>
      </c>
      <c r="N18" s="46">
        <v>23</v>
      </c>
      <c r="O18" s="47">
        <v>33</v>
      </c>
      <c r="P18" s="48" t="s">
        <v>8</v>
      </c>
      <c r="Q18" s="58">
        <v>22</v>
      </c>
      <c r="R18" s="59">
        <v>24</v>
      </c>
      <c r="S18" s="60" t="s">
        <v>7</v>
      </c>
      <c r="T18" s="46">
        <v>35</v>
      </c>
      <c r="U18" s="47">
        <v>24</v>
      </c>
      <c r="V18" s="48" t="s">
        <v>7</v>
      </c>
      <c r="W18" s="46">
        <v>23</v>
      </c>
      <c r="X18" s="47">
        <v>28</v>
      </c>
      <c r="Y18" s="48" t="s">
        <v>7</v>
      </c>
      <c r="Z18" s="46">
        <v>25</v>
      </c>
      <c r="AA18" s="47">
        <v>31</v>
      </c>
      <c r="AB18" s="48" t="s">
        <v>29</v>
      </c>
      <c r="AC18" s="46">
        <v>26</v>
      </c>
      <c r="AD18" s="47">
        <v>30</v>
      </c>
      <c r="AE18" s="48" t="s">
        <v>7</v>
      </c>
      <c r="AF18" s="46">
        <v>25</v>
      </c>
      <c r="AG18" s="47">
        <v>30</v>
      </c>
      <c r="AH18" s="48" t="s">
        <v>7</v>
      </c>
      <c r="AI18" s="46">
        <v>25</v>
      </c>
      <c r="AJ18" s="47">
        <v>30</v>
      </c>
      <c r="AK18" s="48" t="s">
        <v>7</v>
      </c>
      <c r="AL18" s="46">
        <v>39</v>
      </c>
      <c r="AM18" s="47">
        <v>30</v>
      </c>
      <c r="AN18" s="48" t="s">
        <v>7</v>
      </c>
    </row>
    <row r="19" spans="1:48" ht="15.6" x14ac:dyDescent="0.3">
      <c r="A19" s="8">
        <v>45121</v>
      </c>
      <c r="B19" s="46">
        <v>37</v>
      </c>
      <c r="C19" s="47">
        <v>28</v>
      </c>
      <c r="D19" s="48" t="s">
        <v>7</v>
      </c>
      <c r="E19" s="46">
        <v>32</v>
      </c>
      <c r="F19" s="47">
        <v>28</v>
      </c>
      <c r="G19" s="47" t="s">
        <v>29</v>
      </c>
      <c r="H19" s="46">
        <v>31</v>
      </c>
      <c r="I19" s="47">
        <v>27</v>
      </c>
      <c r="J19" s="48" t="s">
        <v>33</v>
      </c>
      <c r="K19" s="46">
        <v>25</v>
      </c>
      <c r="L19" s="47">
        <v>26</v>
      </c>
      <c r="M19" s="57" t="s">
        <v>7</v>
      </c>
      <c r="N19" s="46">
        <v>21</v>
      </c>
      <c r="O19" s="47">
        <v>25</v>
      </c>
      <c r="P19" s="55" t="s">
        <v>33</v>
      </c>
      <c r="Q19" s="46">
        <v>21</v>
      </c>
      <c r="R19" s="47">
        <v>22</v>
      </c>
      <c r="S19" s="60" t="s">
        <v>34</v>
      </c>
      <c r="T19" s="46">
        <v>33</v>
      </c>
      <c r="U19" s="47">
        <v>21</v>
      </c>
      <c r="V19" s="48" t="s">
        <v>33</v>
      </c>
      <c r="W19" s="46">
        <v>21</v>
      </c>
      <c r="X19" s="47">
        <v>27</v>
      </c>
      <c r="Y19" s="48" t="s">
        <v>7</v>
      </c>
      <c r="Z19" s="46">
        <v>25</v>
      </c>
      <c r="AA19" s="47">
        <v>25</v>
      </c>
      <c r="AB19" s="48" t="s">
        <v>29</v>
      </c>
      <c r="AC19" s="46">
        <v>28</v>
      </c>
      <c r="AD19" s="47">
        <v>30</v>
      </c>
      <c r="AE19" s="55" t="s">
        <v>7</v>
      </c>
      <c r="AF19" s="46">
        <v>21</v>
      </c>
      <c r="AG19" s="47">
        <v>19</v>
      </c>
      <c r="AH19" s="48" t="s">
        <v>7</v>
      </c>
      <c r="AI19" s="46">
        <v>20</v>
      </c>
      <c r="AJ19" s="47">
        <v>19</v>
      </c>
      <c r="AK19" s="48" t="s">
        <v>7</v>
      </c>
      <c r="AL19" s="46">
        <v>37</v>
      </c>
      <c r="AM19" s="47">
        <v>28</v>
      </c>
      <c r="AN19" s="48" t="s">
        <v>33</v>
      </c>
      <c r="AO19" s="10"/>
      <c r="AP19" s="10"/>
      <c r="AQ19" s="10"/>
      <c r="AR19" s="10"/>
      <c r="AS19" s="10"/>
      <c r="AT19" s="10"/>
      <c r="AU19" s="10"/>
      <c r="AV19" s="5"/>
    </row>
    <row r="20" spans="1:48" ht="15" customHeight="1" x14ac:dyDescent="0.3">
      <c r="A20" s="8">
        <v>45128</v>
      </c>
      <c r="B20" s="46">
        <v>34</v>
      </c>
      <c r="C20" s="47">
        <v>19</v>
      </c>
      <c r="D20" s="48" t="s">
        <v>34</v>
      </c>
      <c r="E20" s="46">
        <v>25</v>
      </c>
      <c r="F20" s="47">
        <v>15</v>
      </c>
      <c r="G20" s="47" t="s">
        <v>29</v>
      </c>
      <c r="H20" s="46">
        <v>26</v>
      </c>
      <c r="I20" s="47">
        <v>22</v>
      </c>
      <c r="J20" s="48" t="s">
        <v>31</v>
      </c>
      <c r="K20" s="46">
        <v>23</v>
      </c>
      <c r="L20" s="47">
        <v>22</v>
      </c>
      <c r="M20" s="57" t="s">
        <v>34</v>
      </c>
      <c r="N20" s="46">
        <v>21</v>
      </c>
      <c r="O20" s="47">
        <v>21</v>
      </c>
      <c r="P20" s="56" t="s">
        <v>33</v>
      </c>
      <c r="Q20" s="46">
        <v>20</v>
      </c>
      <c r="R20" s="47">
        <v>21</v>
      </c>
      <c r="S20" s="60" t="s">
        <v>34</v>
      </c>
      <c r="T20" s="27" t="s">
        <v>29</v>
      </c>
      <c r="U20" s="28" t="s">
        <v>29</v>
      </c>
      <c r="V20" s="29" t="s">
        <v>29</v>
      </c>
      <c r="W20" s="46">
        <v>22</v>
      </c>
      <c r="X20" s="47">
        <v>25</v>
      </c>
      <c r="Y20" s="48" t="s">
        <v>33</v>
      </c>
      <c r="Z20" s="46">
        <v>25</v>
      </c>
      <c r="AA20" s="47">
        <v>23</v>
      </c>
      <c r="AB20" s="48" t="s">
        <v>29</v>
      </c>
      <c r="AC20" s="46">
        <v>27</v>
      </c>
      <c r="AD20" s="47">
        <v>23</v>
      </c>
      <c r="AE20" s="56" t="s">
        <v>33</v>
      </c>
      <c r="AF20" s="62">
        <v>20</v>
      </c>
      <c r="AG20" s="63">
        <v>20</v>
      </c>
      <c r="AH20" s="61" t="s">
        <v>31</v>
      </c>
      <c r="AI20" s="62">
        <v>20</v>
      </c>
      <c r="AJ20" s="63">
        <v>20</v>
      </c>
      <c r="AK20" s="61" t="s">
        <v>31</v>
      </c>
      <c r="AL20" s="62">
        <v>33</v>
      </c>
      <c r="AM20" s="63">
        <v>19</v>
      </c>
      <c r="AN20" s="61" t="s">
        <v>34</v>
      </c>
      <c r="AO20" s="3"/>
      <c r="AP20" s="3"/>
      <c r="AQ20" s="3"/>
      <c r="AR20" s="3"/>
      <c r="AS20" s="3"/>
      <c r="AT20" s="3"/>
      <c r="AU20" s="3"/>
      <c r="AV20" s="5"/>
    </row>
    <row r="21" spans="1:48" ht="15" customHeight="1" x14ac:dyDescent="0.3">
      <c r="A21" s="8">
        <v>45135</v>
      </c>
      <c r="B21" s="46">
        <v>32</v>
      </c>
      <c r="C21" s="47">
        <v>21</v>
      </c>
      <c r="D21" s="48" t="s">
        <v>34</v>
      </c>
      <c r="E21" s="46">
        <v>28</v>
      </c>
      <c r="F21" s="47">
        <v>24</v>
      </c>
      <c r="G21" s="61" t="s">
        <v>7</v>
      </c>
      <c r="H21" s="46">
        <v>28</v>
      </c>
      <c r="I21" s="47">
        <v>24</v>
      </c>
      <c r="J21" s="48" t="s">
        <v>31</v>
      </c>
      <c r="K21" s="46" t="s">
        <v>29</v>
      </c>
      <c r="L21" s="47" t="s">
        <v>29</v>
      </c>
      <c r="M21" s="57" t="s">
        <v>29</v>
      </c>
      <c r="N21" s="46">
        <v>23</v>
      </c>
      <c r="O21" s="47">
        <v>23</v>
      </c>
      <c r="P21" s="56" t="s">
        <v>33</v>
      </c>
      <c r="Q21" s="46">
        <v>21</v>
      </c>
      <c r="R21" s="47">
        <v>22</v>
      </c>
      <c r="S21" s="60" t="s">
        <v>34</v>
      </c>
      <c r="T21" s="27" t="s">
        <v>29</v>
      </c>
      <c r="U21" s="28" t="s">
        <v>29</v>
      </c>
      <c r="V21" s="29" t="s">
        <v>29</v>
      </c>
      <c r="W21" s="46">
        <v>20</v>
      </c>
      <c r="X21" s="47">
        <v>25</v>
      </c>
      <c r="Y21" s="48" t="s">
        <v>33</v>
      </c>
      <c r="Z21" s="46">
        <v>25</v>
      </c>
      <c r="AA21" s="47">
        <v>21</v>
      </c>
      <c r="AB21" s="48" t="s">
        <v>34</v>
      </c>
      <c r="AC21" s="46">
        <v>26</v>
      </c>
      <c r="AD21" s="47">
        <v>22</v>
      </c>
      <c r="AE21" s="56" t="s">
        <v>34</v>
      </c>
      <c r="AF21" s="46">
        <v>20</v>
      </c>
      <c r="AG21" s="47">
        <v>23</v>
      </c>
      <c r="AH21" s="48" t="s">
        <v>31</v>
      </c>
      <c r="AI21" s="46">
        <v>20</v>
      </c>
      <c r="AJ21" s="47">
        <v>23</v>
      </c>
      <c r="AK21" s="48" t="s">
        <v>31</v>
      </c>
      <c r="AL21" s="46">
        <v>29</v>
      </c>
      <c r="AM21" s="47">
        <v>20</v>
      </c>
      <c r="AN21" s="61" t="s">
        <v>33</v>
      </c>
      <c r="AO21" s="5"/>
      <c r="AP21" s="5"/>
      <c r="AQ21" s="5"/>
      <c r="AR21" s="5"/>
      <c r="AS21" s="5"/>
      <c r="AT21" s="5"/>
      <c r="AU21" s="5"/>
      <c r="AV21" s="5"/>
    </row>
    <row r="22" spans="1:48" ht="15" customHeight="1" x14ac:dyDescent="0.3">
      <c r="A22" s="8">
        <v>45142</v>
      </c>
      <c r="B22" s="27">
        <v>31</v>
      </c>
      <c r="C22" s="28">
        <v>20</v>
      </c>
      <c r="D22" s="29" t="s">
        <v>34</v>
      </c>
      <c r="E22" s="27">
        <v>26</v>
      </c>
      <c r="F22" s="28">
        <v>20</v>
      </c>
      <c r="G22" s="13" t="s">
        <v>33</v>
      </c>
      <c r="H22" s="27">
        <v>27</v>
      </c>
      <c r="I22" s="28">
        <v>21</v>
      </c>
      <c r="J22" s="29" t="s">
        <v>33</v>
      </c>
      <c r="K22" s="27">
        <v>24.5</v>
      </c>
      <c r="L22" s="28">
        <v>16</v>
      </c>
      <c r="M22" s="30" t="s">
        <v>34</v>
      </c>
      <c r="N22" s="27">
        <v>21</v>
      </c>
      <c r="O22" s="28">
        <v>23</v>
      </c>
      <c r="P22" s="56" t="s">
        <v>33</v>
      </c>
      <c r="Q22" s="27">
        <v>20</v>
      </c>
      <c r="R22" s="28">
        <v>21</v>
      </c>
      <c r="S22" s="14" t="s">
        <v>34</v>
      </c>
      <c r="T22" s="27" t="s">
        <v>29</v>
      </c>
      <c r="U22" s="28" t="s">
        <v>29</v>
      </c>
      <c r="V22" s="29" t="s">
        <v>29</v>
      </c>
      <c r="W22" s="27">
        <v>20</v>
      </c>
      <c r="X22" s="28">
        <v>25</v>
      </c>
      <c r="Y22" s="29" t="s">
        <v>33</v>
      </c>
      <c r="Z22" s="27">
        <v>25</v>
      </c>
      <c r="AA22" s="28">
        <v>19</v>
      </c>
      <c r="AB22" s="29" t="s">
        <v>29</v>
      </c>
      <c r="AC22" s="46">
        <v>25</v>
      </c>
      <c r="AD22" s="47">
        <v>22</v>
      </c>
      <c r="AE22" s="56" t="s">
        <v>34</v>
      </c>
      <c r="AF22" s="27">
        <v>18</v>
      </c>
      <c r="AG22" s="28">
        <v>18</v>
      </c>
      <c r="AH22" s="29" t="s">
        <v>33</v>
      </c>
      <c r="AI22" s="27">
        <v>20</v>
      </c>
      <c r="AJ22" s="28">
        <v>18</v>
      </c>
      <c r="AK22" s="29" t="s">
        <v>33</v>
      </c>
      <c r="AL22" s="27">
        <v>29</v>
      </c>
      <c r="AM22" s="28">
        <v>20</v>
      </c>
      <c r="AN22" s="13" t="s">
        <v>34</v>
      </c>
      <c r="AO22" s="5"/>
      <c r="AP22" s="5"/>
      <c r="AQ22" s="5"/>
      <c r="AR22" s="5"/>
      <c r="AS22" s="5"/>
      <c r="AT22" s="5"/>
      <c r="AU22" s="5"/>
      <c r="AV22" s="5"/>
    </row>
    <row r="23" spans="1:48" ht="15" customHeight="1" x14ac:dyDescent="0.3">
      <c r="A23" s="8">
        <v>45149</v>
      </c>
      <c r="B23" s="27">
        <v>38</v>
      </c>
      <c r="C23" s="28">
        <v>28</v>
      </c>
      <c r="D23" s="29" t="s">
        <v>7</v>
      </c>
      <c r="E23" s="27" t="s">
        <v>29</v>
      </c>
      <c r="F23" s="28" t="s">
        <v>29</v>
      </c>
      <c r="G23" s="28" t="s">
        <v>29</v>
      </c>
      <c r="H23" s="27">
        <v>30</v>
      </c>
      <c r="I23" s="28">
        <v>23</v>
      </c>
      <c r="J23" s="29" t="s">
        <v>31</v>
      </c>
      <c r="K23" s="27">
        <v>28</v>
      </c>
      <c r="L23" s="28">
        <v>27</v>
      </c>
      <c r="M23" s="30" t="s">
        <v>7</v>
      </c>
      <c r="N23" s="27">
        <v>22</v>
      </c>
      <c r="O23" s="28">
        <v>26</v>
      </c>
      <c r="P23" s="56" t="s">
        <v>33</v>
      </c>
      <c r="Q23" s="27" t="s">
        <v>29</v>
      </c>
      <c r="R23" s="28" t="s">
        <v>29</v>
      </c>
      <c r="S23" s="29" t="s">
        <v>29</v>
      </c>
      <c r="T23" s="27" t="s">
        <v>29</v>
      </c>
      <c r="U23" s="28" t="s">
        <v>29</v>
      </c>
      <c r="V23" s="29" t="s">
        <v>29</v>
      </c>
      <c r="W23" s="27">
        <v>18</v>
      </c>
      <c r="X23" s="28">
        <v>26</v>
      </c>
      <c r="Y23" s="29" t="s">
        <v>7</v>
      </c>
      <c r="Z23" s="27">
        <v>25</v>
      </c>
      <c r="AA23" s="28">
        <v>25</v>
      </c>
      <c r="AB23" s="29" t="s">
        <v>29</v>
      </c>
      <c r="AC23" s="46">
        <v>30</v>
      </c>
      <c r="AD23" s="47">
        <v>27</v>
      </c>
      <c r="AE23" s="56" t="s">
        <v>33</v>
      </c>
      <c r="AF23" s="27">
        <v>25</v>
      </c>
      <c r="AG23" s="28">
        <v>27</v>
      </c>
      <c r="AH23" s="29" t="s">
        <v>7</v>
      </c>
      <c r="AI23" s="27">
        <v>24</v>
      </c>
      <c r="AJ23" s="28">
        <v>27</v>
      </c>
      <c r="AK23" s="29" t="s">
        <v>7</v>
      </c>
      <c r="AL23" s="27">
        <v>30</v>
      </c>
      <c r="AM23" s="28">
        <v>28</v>
      </c>
      <c r="AN23" s="13" t="s">
        <v>7</v>
      </c>
      <c r="AO23" s="5"/>
      <c r="AP23" s="5"/>
      <c r="AQ23" s="5"/>
      <c r="AR23" s="5"/>
      <c r="AS23" s="5"/>
      <c r="AT23" s="5"/>
      <c r="AU23" s="5"/>
      <c r="AV23" s="5"/>
    </row>
    <row r="24" spans="1:48" ht="15" customHeight="1" x14ac:dyDescent="0.3">
      <c r="A24" s="8">
        <v>45156</v>
      </c>
      <c r="B24" s="27">
        <v>35</v>
      </c>
      <c r="C24" s="28">
        <v>29</v>
      </c>
      <c r="D24" s="29" t="s">
        <v>7</v>
      </c>
      <c r="E24" s="28" t="s">
        <v>29</v>
      </c>
      <c r="F24" s="28" t="s">
        <v>29</v>
      </c>
      <c r="G24" s="28" t="s">
        <v>29</v>
      </c>
      <c r="H24" s="52">
        <v>31</v>
      </c>
      <c r="I24" s="28">
        <v>28</v>
      </c>
      <c r="J24" s="29" t="s">
        <v>33</v>
      </c>
      <c r="K24" s="27">
        <v>26</v>
      </c>
      <c r="L24" s="28">
        <v>25</v>
      </c>
      <c r="M24" s="30" t="s">
        <v>7</v>
      </c>
      <c r="N24" s="27">
        <v>23</v>
      </c>
      <c r="O24" s="28">
        <v>27</v>
      </c>
      <c r="P24" s="56" t="s">
        <v>7</v>
      </c>
      <c r="Q24" s="27">
        <v>25</v>
      </c>
      <c r="R24" s="28">
        <v>22</v>
      </c>
      <c r="S24" s="29" t="s">
        <v>7</v>
      </c>
      <c r="T24" s="27" t="s">
        <v>29</v>
      </c>
      <c r="U24" s="28" t="s">
        <v>29</v>
      </c>
      <c r="V24" s="29" t="s">
        <v>29</v>
      </c>
      <c r="W24" s="27">
        <v>23</v>
      </c>
      <c r="X24" s="28">
        <v>18</v>
      </c>
      <c r="Y24" s="29" t="s">
        <v>7</v>
      </c>
      <c r="Z24" s="27">
        <v>24</v>
      </c>
      <c r="AA24" s="28">
        <v>25</v>
      </c>
      <c r="AB24" s="29" t="s">
        <v>29</v>
      </c>
      <c r="AC24" s="46">
        <v>28</v>
      </c>
      <c r="AD24" s="47">
        <v>26</v>
      </c>
      <c r="AE24" s="56" t="s">
        <v>7</v>
      </c>
      <c r="AF24" s="27">
        <v>31</v>
      </c>
      <c r="AG24" s="28">
        <v>28</v>
      </c>
      <c r="AH24" s="29" t="s">
        <v>7</v>
      </c>
      <c r="AI24" s="27">
        <v>25</v>
      </c>
      <c r="AJ24" s="28">
        <v>28</v>
      </c>
      <c r="AK24" s="29" t="s">
        <v>7</v>
      </c>
      <c r="AL24" s="27">
        <v>44</v>
      </c>
      <c r="AM24" s="28">
        <v>29</v>
      </c>
      <c r="AN24" s="13" t="s">
        <v>7</v>
      </c>
      <c r="AO24" s="5"/>
      <c r="AP24" s="5"/>
      <c r="AQ24" s="5"/>
      <c r="AR24" s="5"/>
      <c r="AS24" s="5"/>
      <c r="AT24" s="5"/>
      <c r="AU24" s="5"/>
      <c r="AV24" s="5"/>
    </row>
    <row r="25" spans="1:48" ht="15" customHeight="1" x14ac:dyDescent="0.3">
      <c r="A25" s="8">
        <v>45163</v>
      </c>
      <c r="B25" s="27">
        <v>34</v>
      </c>
      <c r="C25" s="28">
        <v>20</v>
      </c>
      <c r="D25" s="29" t="s">
        <v>33</v>
      </c>
      <c r="E25" s="27">
        <v>22</v>
      </c>
      <c r="F25" s="28">
        <v>18</v>
      </c>
      <c r="G25" s="13" t="s">
        <v>33</v>
      </c>
      <c r="H25" s="27">
        <v>31</v>
      </c>
      <c r="I25" s="28">
        <v>22</v>
      </c>
      <c r="J25" s="29" t="s">
        <v>34</v>
      </c>
      <c r="K25" s="27">
        <v>25</v>
      </c>
      <c r="L25" s="28">
        <v>15</v>
      </c>
      <c r="M25" s="30" t="s">
        <v>34</v>
      </c>
      <c r="N25" s="27">
        <v>25</v>
      </c>
      <c r="O25" s="28">
        <v>24</v>
      </c>
      <c r="P25" s="56" t="s">
        <v>33</v>
      </c>
      <c r="Q25" s="27">
        <v>23</v>
      </c>
      <c r="R25" s="28">
        <v>20</v>
      </c>
      <c r="S25" s="29" t="s">
        <v>31</v>
      </c>
      <c r="T25" s="27" t="s">
        <v>29</v>
      </c>
      <c r="U25" s="28" t="s">
        <v>29</v>
      </c>
      <c r="V25" s="29" t="s">
        <v>29</v>
      </c>
      <c r="W25" s="27">
        <v>20</v>
      </c>
      <c r="X25" s="28">
        <v>15</v>
      </c>
      <c r="Y25" s="29" t="s">
        <v>7</v>
      </c>
      <c r="Z25" s="27">
        <v>20</v>
      </c>
      <c r="AA25" s="28">
        <v>20</v>
      </c>
      <c r="AB25" s="29" t="s">
        <v>34</v>
      </c>
      <c r="AC25" s="46">
        <v>32</v>
      </c>
      <c r="AD25" s="47">
        <v>24</v>
      </c>
      <c r="AE25" s="56" t="s">
        <v>31</v>
      </c>
      <c r="AF25" s="27">
        <v>27</v>
      </c>
      <c r="AG25" s="28">
        <v>22</v>
      </c>
      <c r="AH25" s="29" t="s">
        <v>31</v>
      </c>
      <c r="AI25" s="27">
        <v>24</v>
      </c>
      <c r="AJ25" s="28">
        <v>22</v>
      </c>
      <c r="AK25" s="29" t="s">
        <v>31</v>
      </c>
      <c r="AL25" s="27">
        <v>28</v>
      </c>
      <c r="AM25" s="28">
        <v>20</v>
      </c>
      <c r="AN25" s="13" t="s">
        <v>33</v>
      </c>
      <c r="AO25" s="5"/>
      <c r="AP25" s="5"/>
      <c r="AQ25" s="5"/>
      <c r="AR25" s="5"/>
      <c r="AS25" s="5"/>
      <c r="AT25" s="5"/>
      <c r="AU25" s="5"/>
      <c r="AV25" s="5"/>
    </row>
    <row r="26" spans="1:48" ht="15" customHeight="1" x14ac:dyDescent="0.3">
      <c r="A26" s="8">
        <v>45170</v>
      </c>
      <c r="B26" s="27">
        <v>32</v>
      </c>
      <c r="C26" s="28">
        <v>24</v>
      </c>
      <c r="D26" s="29" t="s">
        <v>33</v>
      </c>
      <c r="E26" s="27">
        <v>22</v>
      </c>
      <c r="F26" s="28">
        <v>19</v>
      </c>
      <c r="G26" s="28" t="s">
        <v>29</v>
      </c>
      <c r="H26" s="27">
        <v>30</v>
      </c>
      <c r="I26" s="28">
        <v>25</v>
      </c>
      <c r="J26" s="29" t="s">
        <v>7</v>
      </c>
      <c r="K26" s="27">
        <v>23</v>
      </c>
      <c r="L26" s="28">
        <v>25</v>
      </c>
      <c r="M26" s="30" t="s">
        <v>33</v>
      </c>
      <c r="N26" s="27">
        <v>20</v>
      </c>
      <c r="O26" s="28">
        <v>23</v>
      </c>
      <c r="P26" s="56" t="s">
        <v>33</v>
      </c>
      <c r="Q26" s="27">
        <v>24</v>
      </c>
      <c r="R26" s="28">
        <v>21</v>
      </c>
      <c r="S26" s="29" t="s">
        <v>7</v>
      </c>
      <c r="T26" s="27" t="s">
        <v>29</v>
      </c>
      <c r="U26" s="28" t="s">
        <v>29</v>
      </c>
      <c r="V26" s="29" t="s">
        <v>29</v>
      </c>
      <c r="W26" s="27">
        <v>21</v>
      </c>
      <c r="X26" s="28">
        <v>14</v>
      </c>
      <c r="Y26" s="29" t="s">
        <v>32</v>
      </c>
      <c r="Z26" s="27">
        <v>20</v>
      </c>
      <c r="AA26" s="28">
        <v>20</v>
      </c>
      <c r="AB26" s="29" t="s">
        <v>34</v>
      </c>
      <c r="AC26" s="46">
        <v>30</v>
      </c>
      <c r="AD26" s="47">
        <v>22</v>
      </c>
      <c r="AE26" s="56" t="s">
        <v>7</v>
      </c>
      <c r="AF26" s="27">
        <v>18</v>
      </c>
      <c r="AG26" s="28">
        <v>24</v>
      </c>
      <c r="AH26" s="29" t="s">
        <v>33</v>
      </c>
      <c r="AI26" s="27">
        <v>19</v>
      </c>
      <c r="AJ26" s="28">
        <v>24</v>
      </c>
      <c r="AK26" s="29" t="s">
        <v>33</v>
      </c>
      <c r="AL26" s="27">
        <v>29</v>
      </c>
      <c r="AM26" s="28">
        <v>20</v>
      </c>
      <c r="AN26" s="13" t="s">
        <v>34</v>
      </c>
      <c r="AO26" s="5"/>
      <c r="AP26" s="5"/>
      <c r="AQ26" s="5"/>
      <c r="AR26" s="5"/>
      <c r="AS26" s="5"/>
      <c r="AT26" s="5"/>
      <c r="AU26" s="5"/>
      <c r="AV26" s="5"/>
    </row>
    <row r="27" spans="1:48" ht="15" customHeight="1" x14ac:dyDescent="0.3">
      <c r="A27" s="8">
        <v>45177</v>
      </c>
      <c r="B27" s="27">
        <v>39</v>
      </c>
      <c r="C27" s="28">
        <v>31</v>
      </c>
      <c r="D27" s="29" t="s">
        <v>7</v>
      </c>
      <c r="E27" s="27">
        <v>28</v>
      </c>
      <c r="F27" s="28">
        <v>26</v>
      </c>
      <c r="G27" s="14" t="s">
        <v>7</v>
      </c>
      <c r="H27" s="27">
        <v>33</v>
      </c>
      <c r="I27" s="28">
        <v>23</v>
      </c>
      <c r="J27" s="29" t="s">
        <v>7</v>
      </c>
      <c r="K27" s="27">
        <v>27</v>
      </c>
      <c r="L27" s="28">
        <v>30</v>
      </c>
      <c r="M27" s="30" t="s">
        <v>7</v>
      </c>
      <c r="N27" s="27">
        <v>25</v>
      </c>
      <c r="O27" s="28">
        <v>31</v>
      </c>
      <c r="P27" s="56" t="s">
        <v>7</v>
      </c>
      <c r="Q27" s="27">
        <v>25</v>
      </c>
      <c r="R27" s="28">
        <v>30</v>
      </c>
      <c r="S27" s="29" t="s">
        <v>7</v>
      </c>
      <c r="T27" s="27" t="s">
        <v>29</v>
      </c>
      <c r="U27" s="28" t="s">
        <v>29</v>
      </c>
      <c r="V27" s="29" t="s">
        <v>29</v>
      </c>
      <c r="W27" s="27">
        <v>25</v>
      </c>
      <c r="X27" s="28">
        <v>23</v>
      </c>
      <c r="Y27" s="29" t="s">
        <v>7</v>
      </c>
      <c r="Z27" s="27">
        <v>23</v>
      </c>
      <c r="AA27" s="28">
        <v>28</v>
      </c>
      <c r="AB27" s="29" t="s">
        <v>29</v>
      </c>
      <c r="AC27" s="46">
        <v>34</v>
      </c>
      <c r="AD27" s="47">
        <v>34</v>
      </c>
      <c r="AE27" s="56" t="s">
        <v>7</v>
      </c>
      <c r="AF27" s="27" t="s">
        <v>29</v>
      </c>
      <c r="AG27" s="28" t="s">
        <v>29</v>
      </c>
      <c r="AH27" s="29" t="s">
        <v>29</v>
      </c>
      <c r="AI27" s="27" t="s">
        <v>29</v>
      </c>
      <c r="AJ27" s="28" t="s">
        <v>29</v>
      </c>
      <c r="AK27" s="29" t="s">
        <v>29</v>
      </c>
      <c r="AL27" s="27">
        <v>38</v>
      </c>
      <c r="AM27" s="28">
        <v>32</v>
      </c>
      <c r="AN27" s="14" t="s">
        <v>7</v>
      </c>
      <c r="AO27" s="5"/>
      <c r="AP27" s="5"/>
      <c r="AQ27" s="5"/>
      <c r="AR27" s="5"/>
      <c r="AS27" s="5"/>
      <c r="AT27" s="5"/>
      <c r="AU27" s="5"/>
      <c r="AV27" s="5"/>
    </row>
    <row r="28" spans="1:48" ht="15" customHeight="1" x14ac:dyDescent="0.3">
      <c r="A28" s="8">
        <v>45184</v>
      </c>
      <c r="B28" s="27">
        <v>34</v>
      </c>
      <c r="C28" s="28">
        <v>23</v>
      </c>
      <c r="D28" s="29" t="s">
        <v>33</v>
      </c>
      <c r="E28" s="27">
        <v>27</v>
      </c>
      <c r="F28" s="28">
        <v>25</v>
      </c>
      <c r="G28" s="14" t="s">
        <v>7</v>
      </c>
      <c r="H28" s="27">
        <v>32</v>
      </c>
      <c r="I28" s="28">
        <v>23</v>
      </c>
      <c r="J28" s="29" t="s">
        <v>7</v>
      </c>
      <c r="K28" s="27">
        <v>24</v>
      </c>
      <c r="L28" s="28">
        <v>26</v>
      </c>
      <c r="M28" s="30" t="s">
        <v>7</v>
      </c>
      <c r="N28" s="27">
        <v>21</v>
      </c>
      <c r="O28" s="28">
        <v>26</v>
      </c>
      <c r="P28" s="56" t="s">
        <v>7</v>
      </c>
      <c r="Q28" s="27">
        <v>22</v>
      </c>
      <c r="R28" s="28">
        <v>24</v>
      </c>
      <c r="S28" s="29" t="s">
        <v>7</v>
      </c>
      <c r="T28" s="27">
        <v>20</v>
      </c>
      <c r="U28" s="28" t="s">
        <v>29</v>
      </c>
      <c r="V28" s="29" t="s">
        <v>34</v>
      </c>
      <c r="W28" s="27" t="s">
        <v>29</v>
      </c>
      <c r="X28" s="28" t="s">
        <v>29</v>
      </c>
      <c r="Y28" s="29" t="s">
        <v>29</v>
      </c>
      <c r="Z28" s="27">
        <v>20</v>
      </c>
      <c r="AA28" s="28">
        <v>22</v>
      </c>
      <c r="AB28" s="29" t="s">
        <v>29</v>
      </c>
      <c r="AC28" s="46">
        <v>31</v>
      </c>
      <c r="AD28" s="47">
        <v>25</v>
      </c>
      <c r="AE28" s="56" t="s">
        <v>7</v>
      </c>
      <c r="AF28" s="27" t="s">
        <v>29</v>
      </c>
      <c r="AG28" s="28" t="s">
        <v>29</v>
      </c>
      <c r="AH28" s="29" t="s">
        <v>29</v>
      </c>
      <c r="AI28" s="27" t="s">
        <v>29</v>
      </c>
      <c r="AJ28" s="28" t="s">
        <v>29</v>
      </c>
      <c r="AK28" s="29" t="s">
        <v>29</v>
      </c>
      <c r="AL28" s="27">
        <v>36</v>
      </c>
      <c r="AM28" s="28">
        <v>24</v>
      </c>
      <c r="AN28" s="14" t="s">
        <v>33</v>
      </c>
      <c r="AO28" s="5"/>
      <c r="AP28" s="5"/>
      <c r="AQ28" s="5"/>
      <c r="AR28" s="5"/>
      <c r="AS28" s="5"/>
      <c r="AT28" s="5"/>
      <c r="AU28" s="5"/>
      <c r="AV28" s="5"/>
    </row>
    <row r="29" spans="1:48" ht="15" customHeight="1" x14ac:dyDescent="0.3">
      <c r="A29" s="8">
        <v>45191</v>
      </c>
      <c r="B29" s="27">
        <v>33</v>
      </c>
      <c r="C29" s="28">
        <v>15</v>
      </c>
      <c r="D29" s="29" t="s">
        <v>34</v>
      </c>
      <c r="E29" s="27">
        <v>24</v>
      </c>
      <c r="F29" s="28">
        <v>14</v>
      </c>
      <c r="G29" s="14" t="s">
        <v>33</v>
      </c>
      <c r="H29" s="27">
        <v>24</v>
      </c>
      <c r="I29" s="28">
        <v>14</v>
      </c>
      <c r="J29" s="29" t="s">
        <v>33</v>
      </c>
      <c r="K29" s="27">
        <v>21</v>
      </c>
      <c r="L29" s="28">
        <v>26</v>
      </c>
      <c r="M29" s="30" t="s">
        <v>7</v>
      </c>
      <c r="N29" s="27">
        <v>21</v>
      </c>
      <c r="O29" s="28">
        <v>18</v>
      </c>
      <c r="P29" s="56" t="s">
        <v>34</v>
      </c>
      <c r="Q29" s="27" t="s">
        <v>29</v>
      </c>
      <c r="R29" s="28" t="s">
        <v>29</v>
      </c>
      <c r="S29" s="29" t="s">
        <v>29</v>
      </c>
      <c r="T29" s="27" t="s">
        <v>29</v>
      </c>
      <c r="U29" s="28" t="s">
        <v>29</v>
      </c>
      <c r="V29" s="29" t="s">
        <v>29</v>
      </c>
      <c r="W29" s="27" t="s">
        <v>29</v>
      </c>
      <c r="X29" s="28" t="s">
        <v>29</v>
      </c>
      <c r="Y29" s="29" t="s">
        <v>29</v>
      </c>
      <c r="Z29" s="27">
        <v>20</v>
      </c>
      <c r="AA29" s="28">
        <v>13</v>
      </c>
      <c r="AB29" s="29" t="s">
        <v>34</v>
      </c>
      <c r="AC29" s="46">
        <v>27</v>
      </c>
      <c r="AD29" s="47">
        <v>15</v>
      </c>
      <c r="AE29" s="56" t="s">
        <v>33</v>
      </c>
      <c r="AF29" s="27">
        <v>18</v>
      </c>
      <c r="AG29" s="28">
        <v>14</v>
      </c>
      <c r="AH29" s="29" t="s">
        <v>34</v>
      </c>
      <c r="AI29" s="27">
        <v>18</v>
      </c>
      <c r="AJ29" s="28">
        <v>14</v>
      </c>
      <c r="AK29" s="29" t="s">
        <v>34</v>
      </c>
      <c r="AL29" s="27">
        <v>29</v>
      </c>
      <c r="AM29" s="28">
        <v>15</v>
      </c>
      <c r="AN29" s="14" t="s">
        <v>34</v>
      </c>
      <c r="AO29" s="5"/>
      <c r="AP29" s="5"/>
      <c r="AQ29" s="5"/>
      <c r="AR29" s="5"/>
      <c r="AS29" s="5"/>
      <c r="AT29" s="5"/>
      <c r="AU29" s="5"/>
      <c r="AV29" s="5"/>
    </row>
    <row r="30" spans="1:48" ht="15" customHeight="1" x14ac:dyDescent="0.3">
      <c r="A30" s="8">
        <v>45198</v>
      </c>
      <c r="B30" s="27">
        <v>33</v>
      </c>
      <c r="C30" s="28">
        <v>23</v>
      </c>
      <c r="D30" s="29" t="s">
        <v>7</v>
      </c>
      <c r="E30" s="27">
        <v>22</v>
      </c>
      <c r="F30" s="28">
        <v>17</v>
      </c>
      <c r="G30" s="14" t="s">
        <v>7</v>
      </c>
      <c r="H30" s="27">
        <v>23</v>
      </c>
      <c r="I30" s="28">
        <v>13</v>
      </c>
      <c r="J30" s="29" t="s">
        <v>33</v>
      </c>
      <c r="K30" s="27">
        <v>22</v>
      </c>
      <c r="L30" s="28">
        <v>24</v>
      </c>
      <c r="M30" s="30" t="s">
        <v>7</v>
      </c>
      <c r="N30" s="27">
        <v>21</v>
      </c>
      <c r="O30" s="28">
        <v>19</v>
      </c>
      <c r="P30" s="56" t="s">
        <v>34</v>
      </c>
      <c r="Q30" s="27" t="s">
        <v>29</v>
      </c>
      <c r="R30" s="28" t="s">
        <v>29</v>
      </c>
      <c r="S30" s="29" t="s">
        <v>29</v>
      </c>
      <c r="T30" s="27" t="s">
        <v>29</v>
      </c>
      <c r="U30" s="28" t="s">
        <v>29</v>
      </c>
      <c r="V30" s="29" t="s">
        <v>29</v>
      </c>
      <c r="W30" s="27" t="s">
        <v>29</v>
      </c>
      <c r="X30" s="28" t="s">
        <v>29</v>
      </c>
      <c r="Y30" s="29" t="s">
        <v>29</v>
      </c>
      <c r="Z30" s="27">
        <v>20</v>
      </c>
      <c r="AA30" s="28">
        <v>18</v>
      </c>
      <c r="AB30" s="29" t="s">
        <v>34</v>
      </c>
      <c r="AC30" s="46">
        <v>27</v>
      </c>
      <c r="AD30" s="47">
        <v>21</v>
      </c>
      <c r="AE30" s="56" t="s">
        <v>33</v>
      </c>
      <c r="AF30" s="27">
        <v>19</v>
      </c>
      <c r="AG30" s="28">
        <v>18</v>
      </c>
      <c r="AH30" s="29" t="s">
        <v>31</v>
      </c>
      <c r="AI30" s="27">
        <v>20</v>
      </c>
      <c r="AJ30" s="28">
        <v>18</v>
      </c>
      <c r="AK30" s="29" t="s">
        <v>31</v>
      </c>
      <c r="AL30" s="27">
        <v>30</v>
      </c>
      <c r="AM30" s="28">
        <v>19</v>
      </c>
      <c r="AN30" s="14" t="s">
        <v>34</v>
      </c>
      <c r="AO30" s="5"/>
      <c r="AP30" s="5"/>
      <c r="AQ30" s="5"/>
      <c r="AR30" s="5"/>
      <c r="AS30" s="5"/>
      <c r="AT30" s="5"/>
      <c r="AU30" s="5"/>
      <c r="AV30" s="5"/>
    </row>
    <row r="31" spans="1:48" ht="15" customHeight="1" x14ac:dyDescent="0.3">
      <c r="A31" s="8">
        <v>45205</v>
      </c>
      <c r="B31" s="27">
        <v>23</v>
      </c>
      <c r="C31" s="28">
        <v>19</v>
      </c>
      <c r="D31" s="29" t="s">
        <v>7</v>
      </c>
      <c r="E31" s="27">
        <v>19</v>
      </c>
      <c r="F31" s="28">
        <v>17.5</v>
      </c>
      <c r="G31" s="28" t="s">
        <v>29</v>
      </c>
      <c r="H31" s="27">
        <v>22</v>
      </c>
      <c r="I31" s="28">
        <v>16</v>
      </c>
      <c r="J31" s="29" t="s">
        <v>34</v>
      </c>
      <c r="K31" s="27">
        <v>23</v>
      </c>
      <c r="L31" s="28">
        <v>19</v>
      </c>
      <c r="M31" s="30" t="s">
        <v>33</v>
      </c>
      <c r="N31" s="27">
        <v>21</v>
      </c>
      <c r="O31" s="28">
        <v>22</v>
      </c>
      <c r="P31" s="56" t="s">
        <v>7</v>
      </c>
      <c r="Q31" s="27">
        <v>23</v>
      </c>
      <c r="R31" s="28">
        <v>20</v>
      </c>
      <c r="S31" s="29" t="s">
        <v>7</v>
      </c>
      <c r="T31" s="27" t="s">
        <v>29</v>
      </c>
      <c r="U31" s="28" t="s">
        <v>29</v>
      </c>
      <c r="V31" s="29" t="s">
        <v>29</v>
      </c>
      <c r="W31" s="27">
        <v>18</v>
      </c>
      <c r="X31" s="28">
        <v>22</v>
      </c>
      <c r="Y31" s="29" t="s">
        <v>7</v>
      </c>
      <c r="Z31" s="27" t="s">
        <v>29</v>
      </c>
      <c r="AA31" s="28" t="s">
        <v>29</v>
      </c>
      <c r="AB31" s="29" t="s">
        <v>29</v>
      </c>
      <c r="AC31" s="46">
        <v>26</v>
      </c>
      <c r="AD31" s="47">
        <v>22</v>
      </c>
      <c r="AE31" s="56" t="s">
        <v>7</v>
      </c>
      <c r="AF31" s="27">
        <v>21</v>
      </c>
      <c r="AG31" s="28">
        <v>22</v>
      </c>
      <c r="AH31" s="29" t="s">
        <v>7</v>
      </c>
      <c r="AI31" s="27">
        <v>21</v>
      </c>
      <c r="AJ31" s="28">
        <v>22</v>
      </c>
      <c r="AK31" s="29" t="s">
        <v>7</v>
      </c>
      <c r="AL31" s="27">
        <v>25</v>
      </c>
      <c r="AM31" s="28">
        <v>21</v>
      </c>
      <c r="AN31" s="14" t="s">
        <v>7</v>
      </c>
      <c r="AO31" s="5"/>
      <c r="AP31" s="5"/>
      <c r="AQ31" s="5"/>
      <c r="AR31" s="5"/>
      <c r="AS31" s="5"/>
      <c r="AT31" s="5"/>
      <c r="AU31" s="5"/>
      <c r="AV31" s="5"/>
    </row>
    <row r="32" spans="1:48" ht="15" customHeight="1" x14ac:dyDescent="0.3">
      <c r="A32" s="8">
        <v>45212</v>
      </c>
      <c r="B32" s="27">
        <v>23</v>
      </c>
      <c r="C32" s="28">
        <v>22</v>
      </c>
      <c r="D32" s="29" t="s">
        <v>34</v>
      </c>
      <c r="E32" s="27">
        <v>22</v>
      </c>
      <c r="F32" s="28">
        <v>22</v>
      </c>
      <c r="G32" s="14" t="s">
        <v>7</v>
      </c>
      <c r="H32" s="27">
        <v>25</v>
      </c>
      <c r="I32" s="28">
        <v>19</v>
      </c>
      <c r="J32" s="29" t="s">
        <v>34</v>
      </c>
      <c r="K32" s="27">
        <v>21</v>
      </c>
      <c r="L32" s="28">
        <v>17</v>
      </c>
      <c r="M32" s="30" t="s">
        <v>34</v>
      </c>
      <c r="N32" s="27">
        <v>22</v>
      </c>
      <c r="O32" s="28">
        <v>24</v>
      </c>
      <c r="P32" s="56" t="s">
        <v>33</v>
      </c>
      <c r="Q32" s="27">
        <v>25</v>
      </c>
      <c r="R32" s="28">
        <v>21</v>
      </c>
      <c r="S32" s="29" t="s">
        <v>30</v>
      </c>
      <c r="T32" s="27" t="s">
        <v>29</v>
      </c>
      <c r="U32" s="28" t="s">
        <v>29</v>
      </c>
      <c r="V32" s="29" t="s">
        <v>29</v>
      </c>
      <c r="W32" s="27">
        <v>16</v>
      </c>
      <c r="X32" s="28">
        <v>12</v>
      </c>
      <c r="Y32" s="29" t="s">
        <v>7</v>
      </c>
      <c r="Z32" s="27" t="s">
        <v>29</v>
      </c>
      <c r="AA32" s="28" t="s">
        <v>29</v>
      </c>
      <c r="AB32" s="29" t="s">
        <v>29</v>
      </c>
      <c r="AC32" s="46">
        <v>28</v>
      </c>
      <c r="AD32" s="47">
        <v>24</v>
      </c>
      <c r="AE32" s="56" t="s">
        <v>33</v>
      </c>
      <c r="AF32" s="27">
        <v>21</v>
      </c>
      <c r="AG32" s="28">
        <v>14</v>
      </c>
      <c r="AH32" s="29" t="s">
        <v>7</v>
      </c>
      <c r="AI32" s="27">
        <v>20</v>
      </c>
      <c r="AJ32" s="28">
        <v>14</v>
      </c>
      <c r="AK32" s="29" t="s">
        <v>7</v>
      </c>
      <c r="AL32" s="27">
        <v>28</v>
      </c>
      <c r="AM32" s="28">
        <v>23</v>
      </c>
      <c r="AN32" s="14" t="s">
        <v>34</v>
      </c>
      <c r="AO32" s="5"/>
      <c r="AP32" s="5"/>
      <c r="AQ32" s="5"/>
      <c r="AR32" s="5"/>
      <c r="AS32" s="5"/>
      <c r="AT32" s="5"/>
      <c r="AU32" s="5"/>
      <c r="AV32" s="5"/>
    </row>
    <row r="33" spans="1:48" ht="15" customHeight="1" x14ac:dyDescent="0.3">
      <c r="A33" s="8">
        <v>45219</v>
      </c>
      <c r="B33" s="27">
        <v>24</v>
      </c>
      <c r="C33" s="28">
        <v>15</v>
      </c>
      <c r="D33" s="29" t="s">
        <v>33</v>
      </c>
      <c r="E33" s="27">
        <v>18</v>
      </c>
      <c r="F33" s="28">
        <v>17</v>
      </c>
      <c r="G33" s="28" t="s">
        <v>29</v>
      </c>
      <c r="H33" s="27">
        <v>20</v>
      </c>
      <c r="I33" s="28">
        <v>14</v>
      </c>
      <c r="J33" s="29" t="s">
        <v>34</v>
      </c>
      <c r="K33" s="27">
        <v>20</v>
      </c>
      <c r="L33" s="28">
        <v>13</v>
      </c>
      <c r="M33" s="30" t="s">
        <v>34</v>
      </c>
      <c r="N33" s="27">
        <v>21</v>
      </c>
      <c r="O33" s="28">
        <v>14</v>
      </c>
      <c r="P33" s="56" t="s">
        <v>33</v>
      </c>
      <c r="Q33" s="27">
        <v>18</v>
      </c>
      <c r="R33" s="28">
        <v>13</v>
      </c>
      <c r="S33" s="29" t="s">
        <v>34</v>
      </c>
      <c r="T33" s="27">
        <v>18</v>
      </c>
      <c r="U33" s="28">
        <v>15</v>
      </c>
      <c r="V33" s="29" t="s">
        <v>34</v>
      </c>
      <c r="W33" s="27">
        <v>18</v>
      </c>
      <c r="X33" s="28">
        <v>15</v>
      </c>
      <c r="Y33" s="29" t="s">
        <v>33</v>
      </c>
      <c r="Z33" s="27" t="s">
        <v>29</v>
      </c>
      <c r="AA33" s="28" t="s">
        <v>29</v>
      </c>
      <c r="AB33" s="29" t="s">
        <v>29</v>
      </c>
      <c r="AC33" s="46">
        <v>27</v>
      </c>
      <c r="AD33" s="47">
        <v>13</v>
      </c>
      <c r="AE33" s="56" t="s">
        <v>34</v>
      </c>
      <c r="AF33" s="27">
        <v>19</v>
      </c>
      <c r="AG33" s="28">
        <v>14</v>
      </c>
      <c r="AH33" s="29" t="s">
        <v>33</v>
      </c>
      <c r="AI33" s="27">
        <v>18</v>
      </c>
      <c r="AJ33" s="28">
        <v>14</v>
      </c>
      <c r="AK33" s="29" t="s">
        <v>33</v>
      </c>
      <c r="AL33" s="27">
        <v>25</v>
      </c>
      <c r="AM33" s="28">
        <v>16</v>
      </c>
      <c r="AN33" s="29" t="s">
        <v>33</v>
      </c>
      <c r="AO33" s="5"/>
      <c r="AP33" s="5"/>
      <c r="AQ33" s="5"/>
      <c r="AR33" s="5"/>
      <c r="AS33" s="5"/>
      <c r="AT33" s="5"/>
      <c r="AU33" s="5"/>
      <c r="AV33" s="5"/>
    </row>
    <row r="34" spans="1:48" x14ac:dyDescent="0.3">
      <c r="A34" s="8">
        <v>45226</v>
      </c>
      <c r="B34" s="27">
        <v>22</v>
      </c>
      <c r="C34" s="28">
        <v>13</v>
      </c>
      <c r="D34" s="29" t="s">
        <v>34</v>
      </c>
      <c r="E34" s="27">
        <v>16</v>
      </c>
      <c r="F34" s="28">
        <v>15.5</v>
      </c>
      <c r="G34" s="28" t="s">
        <v>29</v>
      </c>
      <c r="H34" s="27">
        <v>18</v>
      </c>
      <c r="I34" s="28">
        <v>11</v>
      </c>
      <c r="J34" s="29" t="s">
        <v>34</v>
      </c>
      <c r="K34" s="27">
        <v>20</v>
      </c>
      <c r="L34" s="28">
        <v>11</v>
      </c>
      <c r="M34" s="30" t="s">
        <v>34</v>
      </c>
      <c r="N34" s="27">
        <v>21</v>
      </c>
      <c r="O34" s="28">
        <v>14</v>
      </c>
      <c r="P34" s="56" t="s">
        <v>33</v>
      </c>
      <c r="Q34" s="27">
        <v>17</v>
      </c>
      <c r="R34" s="28">
        <v>13</v>
      </c>
      <c r="S34" s="29" t="s">
        <v>31</v>
      </c>
      <c r="T34" s="27" t="s">
        <v>29</v>
      </c>
      <c r="U34" s="28" t="s">
        <v>29</v>
      </c>
      <c r="V34" s="29" t="s">
        <v>29</v>
      </c>
      <c r="W34" s="27">
        <v>15</v>
      </c>
      <c r="X34" s="28">
        <v>10</v>
      </c>
      <c r="Y34" s="29" t="s">
        <v>34</v>
      </c>
      <c r="Z34" s="27" t="s">
        <v>29</v>
      </c>
      <c r="AA34" s="28" t="s">
        <v>29</v>
      </c>
      <c r="AB34" s="29" t="s">
        <v>29</v>
      </c>
      <c r="AC34" s="46">
        <v>22</v>
      </c>
      <c r="AD34" s="47">
        <v>13</v>
      </c>
      <c r="AE34" s="56" t="s">
        <v>34</v>
      </c>
      <c r="AF34" s="27">
        <v>14</v>
      </c>
      <c r="AG34" s="28">
        <v>13</v>
      </c>
      <c r="AH34" s="29" t="s">
        <v>33</v>
      </c>
      <c r="AI34" s="27">
        <v>14</v>
      </c>
      <c r="AJ34" s="28">
        <v>13</v>
      </c>
      <c r="AK34" s="29" t="s">
        <v>33</v>
      </c>
      <c r="AL34" s="27">
        <v>20</v>
      </c>
      <c r="AM34" s="28">
        <v>14</v>
      </c>
      <c r="AN34" s="29" t="s">
        <v>34</v>
      </c>
      <c r="AO34" s="5"/>
      <c r="AP34" s="5"/>
      <c r="AQ34" s="5"/>
      <c r="AR34" s="5"/>
      <c r="AS34" s="5"/>
      <c r="AT34" s="5"/>
      <c r="AU34" s="5"/>
      <c r="AV34" s="5"/>
    </row>
    <row r="35" spans="1:48" x14ac:dyDescent="0.3">
      <c r="A35" s="8">
        <v>45233</v>
      </c>
      <c r="B35" s="27">
        <v>19</v>
      </c>
      <c r="C35" s="28">
        <v>9</v>
      </c>
      <c r="D35" s="29" t="s">
        <v>7</v>
      </c>
      <c r="E35" s="27">
        <v>14</v>
      </c>
      <c r="F35" s="28">
        <v>13</v>
      </c>
      <c r="G35" s="28" t="s">
        <v>29</v>
      </c>
      <c r="H35" s="27">
        <v>17</v>
      </c>
      <c r="I35" s="28">
        <v>13</v>
      </c>
      <c r="J35" s="29" t="s">
        <v>34</v>
      </c>
      <c r="K35" s="27" t="s">
        <v>29</v>
      </c>
      <c r="L35" s="28">
        <v>12</v>
      </c>
      <c r="M35" s="30" t="s">
        <v>31</v>
      </c>
      <c r="N35" s="27">
        <v>16</v>
      </c>
      <c r="O35" s="28">
        <v>10</v>
      </c>
      <c r="P35" s="56" t="s">
        <v>33</v>
      </c>
      <c r="Q35" s="27">
        <v>15</v>
      </c>
      <c r="R35" s="28">
        <v>11</v>
      </c>
      <c r="S35" s="29" t="s">
        <v>34</v>
      </c>
      <c r="T35" s="27">
        <v>12</v>
      </c>
      <c r="U35" s="28">
        <v>8</v>
      </c>
      <c r="V35" s="29" t="s">
        <v>33</v>
      </c>
      <c r="W35" s="27">
        <v>12</v>
      </c>
      <c r="X35" s="28">
        <v>10</v>
      </c>
      <c r="Y35" s="29" t="s">
        <v>34</v>
      </c>
      <c r="Z35" s="27" t="s">
        <v>29</v>
      </c>
      <c r="AA35" s="28" t="s">
        <v>29</v>
      </c>
      <c r="AB35" s="29" t="s">
        <v>29</v>
      </c>
      <c r="AC35" s="46">
        <v>18</v>
      </c>
      <c r="AD35" s="47">
        <v>12</v>
      </c>
      <c r="AE35" s="56" t="s">
        <v>34</v>
      </c>
      <c r="AF35" s="27">
        <v>15</v>
      </c>
      <c r="AG35" s="28">
        <v>11</v>
      </c>
      <c r="AH35" s="29" t="s">
        <v>33</v>
      </c>
      <c r="AI35" s="27">
        <v>14</v>
      </c>
      <c r="AJ35" s="28">
        <v>11</v>
      </c>
      <c r="AK35" s="29" t="s">
        <v>33</v>
      </c>
      <c r="AL35" s="27">
        <v>18</v>
      </c>
      <c r="AM35" s="28">
        <v>10</v>
      </c>
      <c r="AN35" s="29" t="s">
        <v>33</v>
      </c>
      <c r="AO35" s="5"/>
      <c r="AP35" s="5"/>
      <c r="AQ35" s="5"/>
      <c r="AR35" s="5"/>
      <c r="AS35" s="5"/>
      <c r="AT35" s="5"/>
      <c r="AU35" s="5"/>
      <c r="AV35" s="5"/>
    </row>
    <row r="36" spans="1:48" x14ac:dyDescent="0.3">
      <c r="A36" s="8">
        <v>45240</v>
      </c>
      <c r="B36" s="27">
        <v>19</v>
      </c>
      <c r="C36" s="28">
        <v>7</v>
      </c>
      <c r="D36" s="29" t="s">
        <v>31</v>
      </c>
      <c r="E36" s="27">
        <v>13</v>
      </c>
      <c r="F36" s="28">
        <v>12.5</v>
      </c>
      <c r="G36" s="28" t="s">
        <v>29</v>
      </c>
      <c r="H36" s="27">
        <v>17</v>
      </c>
      <c r="I36" s="28">
        <v>5</v>
      </c>
      <c r="J36" s="29" t="s">
        <v>34</v>
      </c>
      <c r="K36" s="27">
        <v>16</v>
      </c>
      <c r="L36" s="28">
        <v>8.5</v>
      </c>
      <c r="M36" s="30" t="s">
        <v>34</v>
      </c>
      <c r="N36" s="27" t="s">
        <v>29</v>
      </c>
      <c r="O36" s="28" t="s">
        <v>29</v>
      </c>
      <c r="P36" s="56" t="s">
        <v>29</v>
      </c>
      <c r="Q36" s="27">
        <v>13</v>
      </c>
      <c r="R36" s="28">
        <v>10</v>
      </c>
      <c r="S36" s="29" t="s">
        <v>34</v>
      </c>
      <c r="T36" s="27" t="s">
        <v>29</v>
      </c>
      <c r="U36" s="28" t="s">
        <v>29</v>
      </c>
      <c r="V36" s="29" t="s">
        <v>29</v>
      </c>
      <c r="W36" s="27">
        <v>11</v>
      </c>
      <c r="X36" s="28">
        <v>10</v>
      </c>
      <c r="Y36" s="29" t="s">
        <v>34</v>
      </c>
      <c r="Z36" s="27" t="s">
        <v>29</v>
      </c>
      <c r="AA36" s="28" t="s">
        <v>29</v>
      </c>
      <c r="AB36" s="29" t="s">
        <v>29</v>
      </c>
      <c r="AC36" s="46">
        <v>19</v>
      </c>
      <c r="AD36" s="47">
        <v>12</v>
      </c>
      <c r="AE36" s="56" t="s">
        <v>34</v>
      </c>
      <c r="AF36" s="27">
        <v>11</v>
      </c>
      <c r="AG36" s="28">
        <v>8</v>
      </c>
      <c r="AH36" s="29" t="s">
        <v>34</v>
      </c>
      <c r="AI36" s="27">
        <v>11</v>
      </c>
      <c r="AJ36" s="28">
        <v>8</v>
      </c>
      <c r="AK36" s="29" t="s">
        <v>34</v>
      </c>
      <c r="AL36" s="27">
        <v>18</v>
      </c>
      <c r="AM36" s="28">
        <v>8</v>
      </c>
      <c r="AN36" s="29" t="s">
        <v>34</v>
      </c>
      <c r="AO36" s="5"/>
      <c r="AP36" s="5"/>
      <c r="AQ36" s="5"/>
      <c r="AR36" s="5"/>
      <c r="AS36" s="5"/>
      <c r="AT36" s="5"/>
      <c r="AU36" s="5"/>
      <c r="AV36" s="5"/>
    </row>
    <row r="37" spans="1:48" x14ac:dyDescent="0.3">
      <c r="A37" s="8">
        <v>45247</v>
      </c>
      <c r="B37" s="27">
        <v>17</v>
      </c>
      <c r="C37" s="28">
        <v>7</v>
      </c>
      <c r="D37" s="29" t="s">
        <v>34</v>
      </c>
      <c r="E37" s="27">
        <v>14</v>
      </c>
      <c r="F37" s="28">
        <v>14</v>
      </c>
      <c r="G37" s="28" t="s">
        <v>29</v>
      </c>
      <c r="H37" s="27">
        <v>14</v>
      </c>
      <c r="I37" s="28">
        <v>8</v>
      </c>
      <c r="J37" s="29" t="s">
        <v>33</v>
      </c>
      <c r="K37" s="27">
        <v>18</v>
      </c>
      <c r="L37" s="28" t="s">
        <v>29</v>
      </c>
      <c r="M37" s="30" t="s">
        <v>33</v>
      </c>
      <c r="N37" s="27">
        <v>16</v>
      </c>
      <c r="O37" s="28">
        <v>12</v>
      </c>
      <c r="P37" s="56" t="s">
        <v>34</v>
      </c>
      <c r="Q37" s="27">
        <v>9</v>
      </c>
      <c r="R37" s="28">
        <v>7</v>
      </c>
      <c r="S37" s="29" t="s">
        <v>34</v>
      </c>
      <c r="T37" s="27" t="s">
        <v>29</v>
      </c>
      <c r="U37" s="28" t="s">
        <v>29</v>
      </c>
      <c r="V37" s="29" t="s">
        <v>29</v>
      </c>
      <c r="W37" s="27">
        <v>10</v>
      </c>
      <c r="X37" s="28">
        <v>4</v>
      </c>
      <c r="Y37" s="29" t="s">
        <v>33</v>
      </c>
      <c r="Z37" s="27" t="s">
        <v>29</v>
      </c>
      <c r="AA37" s="28" t="s">
        <v>29</v>
      </c>
      <c r="AB37" s="29" t="s">
        <v>29</v>
      </c>
      <c r="AC37" s="46">
        <v>15</v>
      </c>
      <c r="AD37" s="47">
        <v>11</v>
      </c>
      <c r="AE37" s="56" t="s">
        <v>34</v>
      </c>
      <c r="AF37" s="27">
        <v>11</v>
      </c>
      <c r="AG37" s="28">
        <v>7</v>
      </c>
      <c r="AH37" s="29" t="s">
        <v>33</v>
      </c>
      <c r="AI37" s="27">
        <v>11</v>
      </c>
      <c r="AJ37" s="28">
        <v>7</v>
      </c>
      <c r="AK37" s="29" t="s">
        <v>33</v>
      </c>
      <c r="AL37" s="27">
        <v>18</v>
      </c>
      <c r="AM37" s="28">
        <v>8</v>
      </c>
      <c r="AN37" s="29" t="s">
        <v>34</v>
      </c>
      <c r="AO37" s="5"/>
      <c r="AP37" s="5"/>
      <c r="AQ37" s="5"/>
      <c r="AR37" s="5"/>
      <c r="AS37" s="5"/>
      <c r="AT37" s="5"/>
      <c r="AU37" s="5"/>
      <c r="AV37" s="5"/>
    </row>
    <row r="38" spans="1:48" x14ac:dyDescent="0.3">
      <c r="A38" s="8">
        <v>45254</v>
      </c>
      <c r="B38" s="27">
        <v>16</v>
      </c>
      <c r="C38" s="28">
        <v>7</v>
      </c>
      <c r="D38" s="29" t="s">
        <v>33</v>
      </c>
      <c r="E38" s="27">
        <v>9</v>
      </c>
      <c r="F38" s="28">
        <v>7</v>
      </c>
      <c r="G38" s="28" t="s">
        <v>29</v>
      </c>
      <c r="H38" s="27">
        <v>13</v>
      </c>
      <c r="I38" s="28">
        <v>7</v>
      </c>
      <c r="J38" s="29" t="s">
        <v>34</v>
      </c>
      <c r="K38" s="27">
        <v>17</v>
      </c>
      <c r="L38" s="28" t="s">
        <v>29</v>
      </c>
      <c r="M38" s="30" t="s">
        <v>34</v>
      </c>
      <c r="N38" s="27">
        <v>15</v>
      </c>
      <c r="O38" s="28">
        <v>6</v>
      </c>
      <c r="P38" s="56" t="s">
        <v>34</v>
      </c>
      <c r="Q38" s="27">
        <v>8</v>
      </c>
      <c r="R38" s="28">
        <v>6</v>
      </c>
      <c r="S38" s="29" t="s">
        <v>34</v>
      </c>
      <c r="T38" s="27" t="s">
        <v>29</v>
      </c>
      <c r="U38" s="28" t="s">
        <v>29</v>
      </c>
      <c r="V38" s="29" t="s">
        <v>29</v>
      </c>
      <c r="W38" s="27">
        <v>11</v>
      </c>
      <c r="X38" s="28">
        <v>8</v>
      </c>
      <c r="Y38" s="29" t="s">
        <v>34</v>
      </c>
      <c r="Z38" s="27" t="s">
        <v>29</v>
      </c>
      <c r="AA38" s="28" t="s">
        <v>29</v>
      </c>
      <c r="AB38" s="29" t="s">
        <v>29</v>
      </c>
      <c r="AC38" s="46">
        <v>15</v>
      </c>
      <c r="AD38" s="47">
        <v>8</v>
      </c>
      <c r="AE38" s="56" t="s">
        <v>33</v>
      </c>
      <c r="AF38" s="27" t="s">
        <v>29</v>
      </c>
      <c r="AG38" s="28" t="s">
        <v>29</v>
      </c>
      <c r="AH38" s="29" t="s">
        <v>29</v>
      </c>
      <c r="AI38" s="27" t="s">
        <v>29</v>
      </c>
      <c r="AJ38" s="28" t="s">
        <v>29</v>
      </c>
      <c r="AK38" s="29" t="s">
        <v>29</v>
      </c>
      <c r="AL38" s="27">
        <v>17</v>
      </c>
      <c r="AM38" s="28">
        <v>8</v>
      </c>
      <c r="AN38" s="29" t="s">
        <v>31</v>
      </c>
      <c r="AO38" s="5"/>
      <c r="AP38" s="5"/>
      <c r="AQ38" s="5"/>
      <c r="AR38" s="5"/>
      <c r="AS38" s="5"/>
      <c r="AT38" s="5"/>
      <c r="AU38" s="5"/>
      <c r="AV38" s="5"/>
    </row>
    <row r="39" spans="1:48" x14ac:dyDescent="0.3">
      <c r="A39" s="8">
        <v>45261</v>
      </c>
      <c r="B39" s="27">
        <v>10</v>
      </c>
      <c r="C39" s="28">
        <v>1</v>
      </c>
      <c r="D39" s="29" t="s">
        <v>33</v>
      </c>
      <c r="E39" s="27">
        <v>2</v>
      </c>
      <c r="F39" s="28">
        <v>1</v>
      </c>
      <c r="G39" s="28" t="s">
        <v>29</v>
      </c>
      <c r="H39" s="27">
        <v>5</v>
      </c>
      <c r="I39" s="28">
        <v>3</v>
      </c>
      <c r="J39" s="29" t="s">
        <v>32</v>
      </c>
      <c r="K39" s="27">
        <v>16</v>
      </c>
      <c r="L39" s="28">
        <v>4.5</v>
      </c>
      <c r="M39" s="30" t="s">
        <v>33</v>
      </c>
      <c r="N39" s="27">
        <v>6</v>
      </c>
      <c r="O39" s="28">
        <v>1</v>
      </c>
      <c r="P39" s="56" t="s">
        <v>33</v>
      </c>
      <c r="Q39" s="27">
        <v>5</v>
      </c>
      <c r="R39" s="28">
        <v>1</v>
      </c>
      <c r="S39" s="29" t="s">
        <v>31</v>
      </c>
      <c r="T39" s="27" t="s">
        <v>29</v>
      </c>
      <c r="U39" s="28" t="s">
        <v>29</v>
      </c>
      <c r="V39" s="29" t="s">
        <v>29</v>
      </c>
      <c r="W39" s="27" t="s">
        <v>29</v>
      </c>
      <c r="X39" s="28" t="s">
        <v>29</v>
      </c>
      <c r="Y39" s="29" t="s">
        <v>29</v>
      </c>
      <c r="Z39" s="27" t="s">
        <v>29</v>
      </c>
      <c r="AA39" s="28" t="s">
        <v>29</v>
      </c>
      <c r="AB39" s="29" t="s">
        <v>29</v>
      </c>
      <c r="AC39" s="46">
        <v>10</v>
      </c>
      <c r="AD39" s="47">
        <v>6</v>
      </c>
      <c r="AE39" s="56" t="s">
        <v>33</v>
      </c>
      <c r="AF39" s="27">
        <v>9</v>
      </c>
      <c r="AG39" s="28">
        <v>5</v>
      </c>
      <c r="AH39" s="29" t="s">
        <v>31</v>
      </c>
      <c r="AI39" s="27">
        <v>8</v>
      </c>
      <c r="AJ39" s="28">
        <v>5</v>
      </c>
      <c r="AK39" s="29" t="s">
        <v>31</v>
      </c>
      <c r="AL39" s="27">
        <v>9</v>
      </c>
      <c r="AM39" s="28">
        <v>1</v>
      </c>
      <c r="AN39" s="29" t="s">
        <v>33</v>
      </c>
      <c r="AO39" s="5"/>
      <c r="AP39" s="5"/>
      <c r="AQ39" s="5"/>
      <c r="AR39" s="5"/>
      <c r="AS39" s="5"/>
      <c r="AT39" s="5"/>
      <c r="AU39" s="5"/>
      <c r="AV39" s="5"/>
    </row>
    <row r="40" spans="1:48" x14ac:dyDescent="0.3">
      <c r="A40" s="8">
        <v>45268</v>
      </c>
      <c r="B40" s="27">
        <v>10</v>
      </c>
      <c r="C40" s="28">
        <v>9</v>
      </c>
      <c r="D40" s="29" t="s">
        <v>33</v>
      </c>
      <c r="E40" s="27">
        <v>4</v>
      </c>
      <c r="F40" s="28">
        <v>8</v>
      </c>
      <c r="G40" s="28" t="s">
        <v>29</v>
      </c>
      <c r="H40" s="27">
        <v>8</v>
      </c>
      <c r="I40" s="28">
        <v>6</v>
      </c>
      <c r="J40" s="29" t="s">
        <v>33</v>
      </c>
      <c r="K40" s="27">
        <v>16</v>
      </c>
      <c r="L40" s="28">
        <v>5</v>
      </c>
      <c r="M40" s="30" t="s">
        <v>35</v>
      </c>
      <c r="N40" s="27">
        <v>8</v>
      </c>
      <c r="O40" s="28">
        <v>8</v>
      </c>
      <c r="P40" s="56" t="s">
        <v>33</v>
      </c>
      <c r="Q40" s="27">
        <v>8</v>
      </c>
      <c r="R40" s="28">
        <v>6</v>
      </c>
      <c r="S40" s="29" t="s">
        <v>33</v>
      </c>
      <c r="T40" s="27" t="s">
        <v>29</v>
      </c>
      <c r="U40" s="28" t="s">
        <v>29</v>
      </c>
      <c r="V40" s="29" t="s">
        <v>29</v>
      </c>
      <c r="W40" s="27">
        <v>10.5</v>
      </c>
      <c r="X40" s="28">
        <v>10</v>
      </c>
      <c r="Y40" s="29" t="s">
        <v>34</v>
      </c>
      <c r="Z40" s="27" t="s">
        <v>29</v>
      </c>
      <c r="AA40" s="28" t="s">
        <v>29</v>
      </c>
      <c r="AB40" s="29" t="s">
        <v>29</v>
      </c>
      <c r="AC40" s="46">
        <v>10</v>
      </c>
      <c r="AD40" s="47">
        <v>9</v>
      </c>
      <c r="AE40" s="56" t="s">
        <v>34</v>
      </c>
      <c r="AF40" s="27" t="s">
        <v>29</v>
      </c>
      <c r="AG40" s="28" t="s">
        <v>29</v>
      </c>
      <c r="AH40" s="29" t="s">
        <v>29</v>
      </c>
      <c r="AI40" s="27" t="s">
        <v>29</v>
      </c>
      <c r="AJ40" s="28" t="s">
        <v>29</v>
      </c>
      <c r="AK40" s="29" t="s">
        <v>29</v>
      </c>
      <c r="AL40" s="27">
        <v>9</v>
      </c>
      <c r="AM40" s="28">
        <v>9</v>
      </c>
      <c r="AN40" s="29" t="s">
        <v>33</v>
      </c>
      <c r="AO40" s="5"/>
      <c r="AP40" s="5"/>
      <c r="AQ40" s="5"/>
      <c r="AR40" s="5"/>
      <c r="AS40" s="5"/>
      <c r="AT40" s="5"/>
      <c r="AU40" s="5"/>
      <c r="AV40" s="5"/>
    </row>
    <row r="41" spans="1:48" x14ac:dyDescent="0.3">
      <c r="A41" s="8">
        <v>45275</v>
      </c>
      <c r="B41" s="27">
        <v>10</v>
      </c>
      <c r="C41" s="28">
        <v>8</v>
      </c>
      <c r="D41" s="29" t="s">
        <v>34</v>
      </c>
      <c r="E41" s="27">
        <v>4</v>
      </c>
      <c r="F41" s="28">
        <v>6</v>
      </c>
      <c r="G41" s="28" t="s">
        <v>29</v>
      </c>
      <c r="H41" s="27">
        <v>13</v>
      </c>
      <c r="I41" s="28">
        <v>9</v>
      </c>
      <c r="J41" s="29" t="s">
        <v>33</v>
      </c>
      <c r="K41" s="27">
        <v>18</v>
      </c>
      <c r="L41" s="28">
        <v>7</v>
      </c>
      <c r="M41" s="30" t="s">
        <v>34</v>
      </c>
      <c r="N41" s="27">
        <v>10</v>
      </c>
      <c r="O41" s="28">
        <v>9</v>
      </c>
      <c r="P41" s="56" t="s">
        <v>34</v>
      </c>
      <c r="Q41" s="27">
        <v>16</v>
      </c>
      <c r="R41" s="28">
        <v>8</v>
      </c>
      <c r="S41" s="29" t="s">
        <v>32</v>
      </c>
      <c r="T41" s="27" t="s">
        <v>29</v>
      </c>
      <c r="U41" s="28" t="s">
        <v>29</v>
      </c>
      <c r="V41" s="29" t="s">
        <v>29</v>
      </c>
      <c r="W41" s="27">
        <v>11</v>
      </c>
      <c r="X41" s="28">
        <v>10</v>
      </c>
      <c r="Y41" s="29" t="s">
        <v>33</v>
      </c>
      <c r="Z41" s="27" t="s">
        <v>29</v>
      </c>
      <c r="AA41" s="28" t="s">
        <v>29</v>
      </c>
      <c r="AB41" s="29" t="s">
        <v>29</v>
      </c>
      <c r="AC41" s="46">
        <v>11</v>
      </c>
      <c r="AD41" s="47">
        <v>9</v>
      </c>
      <c r="AE41" s="56" t="s">
        <v>33</v>
      </c>
      <c r="AF41" s="27">
        <v>10</v>
      </c>
      <c r="AG41" s="28">
        <v>7</v>
      </c>
      <c r="AH41" s="29" t="s">
        <v>33</v>
      </c>
      <c r="AI41" s="27">
        <v>9</v>
      </c>
      <c r="AJ41" s="28">
        <v>7</v>
      </c>
      <c r="AK41" s="29" t="s">
        <v>33</v>
      </c>
      <c r="AL41" s="27">
        <v>16</v>
      </c>
      <c r="AM41" s="28">
        <v>9</v>
      </c>
      <c r="AN41" s="29" t="s">
        <v>33</v>
      </c>
      <c r="AO41" s="5"/>
      <c r="AP41" s="5"/>
      <c r="AQ41" s="5"/>
      <c r="AR41" s="5"/>
      <c r="AS41" s="5"/>
      <c r="AT41" s="5"/>
      <c r="AU41" s="5"/>
      <c r="AV41" s="5"/>
    </row>
    <row r="42" spans="1:48" x14ac:dyDescent="0.3">
      <c r="A42" s="8">
        <v>45282</v>
      </c>
      <c r="B42" s="27">
        <v>12</v>
      </c>
      <c r="C42" s="28">
        <v>11</v>
      </c>
      <c r="D42" s="29" t="s">
        <v>34</v>
      </c>
      <c r="E42" s="27">
        <v>8</v>
      </c>
      <c r="F42" s="28">
        <v>10</v>
      </c>
      <c r="G42" s="28" t="s">
        <v>29</v>
      </c>
      <c r="H42" s="27">
        <v>13</v>
      </c>
      <c r="I42" s="28">
        <v>11</v>
      </c>
      <c r="J42" s="29" t="s">
        <v>34</v>
      </c>
      <c r="K42" s="27">
        <v>21</v>
      </c>
      <c r="L42" s="28">
        <v>11</v>
      </c>
      <c r="M42" s="30" t="s">
        <v>34</v>
      </c>
      <c r="N42" s="27">
        <v>15</v>
      </c>
      <c r="O42" s="28">
        <v>11</v>
      </c>
      <c r="P42" s="56" t="s">
        <v>33</v>
      </c>
      <c r="Q42" s="27">
        <v>11</v>
      </c>
      <c r="R42" s="28">
        <v>8</v>
      </c>
      <c r="S42" s="29" t="s">
        <v>34</v>
      </c>
      <c r="T42" s="27" t="s">
        <v>29</v>
      </c>
      <c r="U42" s="28" t="s">
        <v>29</v>
      </c>
      <c r="V42" s="29" t="s">
        <v>29</v>
      </c>
      <c r="W42" s="27">
        <v>10.5</v>
      </c>
      <c r="X42" s="28">
        <v>8</v>
      </c>
      <c r="Y42" s="29" t="s">
        <v>33</v>
      </c>
      <c r="Z42" s="27" t="s">
        <v>29</v>
      </c>
      <c r="AA42" s="28" t="s">
        <v>29</v>
      </c>
      <c r="AB42" s="29" t="s">
        <v>29</v>
      </c>
      <c r="AC42" s="46">
        <v>15</v>
      </c>
      <c r="AD42" s="47">
        <v>11</v>
      </c>
      <c r="AE42" s="56" t="s">
        <v>34</v>
      </c>
      <c r="AF42" s="27">
        <v>13</v>
      </c>
      <c r="AG42" s="28">
        <v>11</v>
      </c>
      <c r="AH42" s="29" t="s">
        <v>33</v>
      </c>
      <c r="AI42" s="27">
        <v>11</v>
      </c>
      <c r="AJ42" s="28">
        <v>11</v>
      </c>
      <c r="AK42" s="29" t="s">
        <v>33</v>
      </c>
      <c r="AL42" s="27">
        <v>16</v>
      </c>
      <c r="AM42" s="28">
        <v>11</v>
      </c>
      <c r="AN42" s="29" t="s">
        <v>35</v>
      </c>
      <c r="AO42" s="5"/>
      <c r="AP42" s="5"/>
      <c r="AQ42" s="5"/>
      <c r="AR42" s="5"/>
      <c r="AS42" s="5"/>
      <c r="AT42" s="5"/>
      <c r="AU42" s="5"/>
      <c r="AV42" s="5"/>
    </row>
    <row r="43" spans="1:48" x14ac:dyDescent="0.3">
      <c r="A43" s="8">
        <v>45289</v>
      </c>
      <c r="B43" s="27">
        <v>13</v>
      </c>
      <c r="C43" s="28">
        <v>10</v>
      </c>
      <c r="D43" s="29" t="s">
        <v>33</v>
      </c>
      <c r="E43" s="27">
        <v>8</v>
      </c>
      <c r="F43" s="28">
        <v>10</v>
      </c>
      <c r="G43" s="28" t="s">
        <v>29</v>
      </c>
      <c r="H43" s="27">
        <v>14</v>
      </c>
      <c r="I43" s="28">
        <v>10</v>
      </c>
      <c r="J43" s="29" t="s">
        <v>34</v>
      </c>
      <c r="K43" s="27">
        <v>21</v>
      </c>
      <c r="L43" s="28">
        <v>10.5</v>
      </c>
      <c r="M43" s="30" t="s">
        <v>7</v>
      </c>
      <c r="N43" s="27">
        <v>12</v>
      </c>
      <c r="O43" s="28">
        <v>8</v>
      </c>
      <c r="P43" s="56" t="s">
        <v>34</v>
      </c>
      <c r="Q43" s="27" t="s">
        <v>29</v>
      </c>
      <c r="R43" s="28" t="s">
        <v>29</v>
      </c>
      <c r="S43" s="28" t="s">
        <v>29</v>
      </c>
      <c r="T43" s="27" t="s">
        <v>29</v>
      </c>
      <c r="U43" s="28" t="s">
        <v>29</v>
      </c>
      <c r="V43" s="29" t="s">
        <v>29</v>
      </c>
      <c r="W43" s="27">
        <v>10</v>
      </c>
      <c r="X43" s="28">
        <v>6</v>
      </c>
      <c r="Y43" s="29" t="s">
        <v>34</v>
      </c>
      <c r="Z43" s="27" t="s">
        <v>29</v>
      </c>
      <c r="AA43" s="28" t="s">
        <v>29</v>
      </c>
      <c r="AB43" s="29" t="s">
        <v>29</v>
      </c>
      <c r="AC43" s="46">
        <v>16</v>
      </c>
      <c r="AD43" s="47">
        <v>12</v>
      </c>
      <c r="AE43" s="56" t="s">
        <v>31</v>
      </c>
      <c r="AF43" s="27">
        <v>14</v>
      </c>
      <c r="AG43" s="28">
        <v>10</v>
      </c>
      <c r="AH43" s="29" t="s">
        <v>33</v>
      </c>
      <c r="AI43" s="27">
        <v>11</v>
      </c>
      <c r="AJ43" s="28">
        <v>10</v>
      </c>
      <c r="AK43" s="29" t="s">
        <v>33</v>
      </c>
      <c r="AL43" s="27">
        <v>19</v>
      </c>
      <c r="AM43" s="28">
        <v>11</v>
      </c>
      <c r="AN43" s="29" t="s">
        <v>34</v>
      </c>
      <c r="AO43" s="5"/>
      <c r="AP43" s="5"/>
      <c r="AQ43" s="5"/>
      <c r="AR43" s="5"/>
      <c r="AS43" s="5"/>
      <c r="AT43" s="5"/>
      <c r="AU43" s="5"/>
      <c r="AV43" s="5"/>
    </row>
    <row r="44" spans="1:48" x14ac:dyDescent="0.3">
      <c r="A44" s="8">
        <v>45296</v>
      </c>
      <c r="B44" s="27">
        <v>16</v>
      </c>
      <c r="C44" s="28">
        <v>8</v>
      </c>
      <c r="D44" s="29" t="s">
        <v>34</v>
      </c>
      <c r="E44" s="27">
        <v>6</v>
      </c>
      <c r="F44" s="28">
        <v>7</v>
      </c>
      <c r="G44" s="28" t="s">
        <v>29</v>
      </c>
      <c r="H44" s="27">
        <v>13</v>
      </c>
      <c r="I44" s="28">
        <v>7</v>
      </c>
      <c r="J44" s="29" t="s">
        <v>34</v>
      </c>
      <c r="K44" s="27">
        <v>20</v>
      </c>
      <c r="L44" s="28">
        <v>10</v>
      </c>
      <c r="M44" s="30" t="s">
        <v>34</v>
      </c>
      <c r="N44" s="27">
        <v>14</v>
      </c>
      <c r="O44" s="28">
        <v>6</v>
      </c>
      <c r="P44" s="56" t="s">
        <v>34</v>
      </c>
      <c r="Q44" s="28" t="s">
        <v>29</v>
      </c>
      <c r="R44" s="28" t="s">
        <v>29</v>
      </c>
      <c r="S44" s="28" t="s">
        <v>29</v>
      </c>
      <c r="T44" s="27" t="s">
        <v>29</v>
      </c>
      <c r="U44" s="28" t="s">
        <v>29</v>
      </c>
      <c r="V44" s="29" t="s">
        <v>29</v>
      </c>
      <c r="W44" s="27">
        <v>10</v>
      </c>
      <c r="X44" s="28">
        <v>7</v>
      </c>
      <c r="Y44" s="29" t="s">
        <v>34</v>
      </c>
      <c r="Z44" s="27" t="s">
        <v>29</v>
      </c>
      <c r="AA44" s="28" t="s">
        <v>29</v>
      </c>
      <c r="AB44" s="29" t="s">
        <v>29</v>
      </c>
      <c r="AC44" s="46">
        <v>8</v>
      </c>
      <c r="AD44" s="47" t="s">
        <v>29</v>
      </c>
      <c r="AE44" s="56" t="s">
        <v>34</v>
      </c>
      <c r="AF44" s="27">
        <v>12</v>
      </c>
      <c r="AG44" s="28">
        <v>7</v>
      </c>
      <c r="AH44" s="29" t="s">
        <v>34</v>
      </c>
      <c r="AI44" s="27">
        <v>10</v>
      </c>
      <c r="AJ44" s="28">
        <v>7</v>
      </c>
      <c r="AK44" s="29" t="s">
        <v>34</v>
      </c>
      <c r="AL44" s="27">
        <v>19</v>
      </c>
      <c r="AM44" s="28">
        <v>8</v>
      </c>
      <c r="AN44" s="29" t="s">
        <v>34</v>
      </c>
      <c r="AO44" s="5"/>
      <c r="AP44" s="5"/>
      <c r="AQ44" s="5"/>
      <c r="AR44" s="5"/>
      <c r="AS44" s="5"/>
      <c r="AT44" s="5"/>
      <c r="AU44" s="5"/>
      <c r="AV44" s="5"/>
    </row>
    <row r="45" spans="1:48" x14ac:dyDescent="0.3">
      <c r="A45" s="8">
        <v>45303</v>
      </c>
      <c r="B45" s="27">
        <v>5</v>
      </c>
      <c r="C45" s="28">
        <v>1</v>
      </c>
      <c r="D45" s="29" t="s">
        <v>7</v>
      </c>
      <c r="E45" s="27">
        <v>3</v>
      </c>
      <c r="F45" s="28">
        <v>2</v>
      </c>
      <c r="G45" s="28" t="s">
        <v>29</v>
      </c>
      <c r="H45" s="27">
        <v>3</v>
      </c>
      <c r="I45" s="28">
        <v>4</v>
      </c>
      <c r="J45" s="29" t="s">
        <v>32</v>
      </c>
      <c r="K45" s="27">
        <v>6</v>
      </c>
      <c r="L45" s="28">
        <v>-1</v>
      </c>
      <c r="M45" s="30" t="s">
        <v>33</v>
      </c>
      <c r="N45" s="27">
        <v>4</v>
      </c>
      <c r="O45" s="28">
        <v>2</v>
      </c>
      <c r="P45" s="56" t="s">
        <v>33</v>
      </c>
      <c r="Q45" s="27">
        <v>3</v>
      </c>
      <c r="R45" s="28">
        <v>-2</v>
      </c>
      <c r="S45" s="29" t="s">
        <v>33</v>
      </c>
      <c r="T45" s="27" t="s">
        <v>29</v>
      </c>
      <c r="U45" s="28" t="s">
        <v>29</v>
      </c>
      <c r="V45" s="29" t="s">
        <v>29</v>
      </c>
      <c r="W45" s="27">
        <v>2</v>
      </c>
      <c r="X45" s="28">
        <v>3</v>
      </c>
      <c r="Y45" s="29" t="s">
        <v>32</v>
      </c>
      <c r="Z45" s="27" t="s">
        <v>29</v>
      </c>
      <c r="AA45" s="28" t="s">
        <v>29</v>
      </c>
      <c r="AB45" s="29" t="s">
        <v>29</v>
      </c>
      <c r="AC45" s="46">
        <v>5</v>
      </c>
      <c r="AD45" s="47">
        <v>-2</v>
      </c>
      <c r="AE45" s="56" t="s">
        <v>33</v>
      </c>
      <c r="AF45" s="27" t="s">
        <v>29</v>
      </c>
      <c r="AG45" s="28" t="s">
        <v>29</v>
      </c>
      <c r="AH45" s="29" t="s">
        <v>29</v>
      </c>
      <c r="AI45" s="27" t="s">
        <v>29</v>
      </c>
      <c r="AJ45" s="28" t="s">
        <v>29</v>
      </c>
      <c r="AK45" s="29" t="s">
        <v>29</v>
      </c>
      <c r="AL45" s="27">
        <v>3</v>
      </c>
      <c r="AM45" s="28">
        <v>2</v>
      </c>
      <c r="AN45" s="29" t="s">
        <v>33</v>
      </c>
      <c r="AO45" s="5"/>
      <c r="AP45" s="5"/>
      <c r="AQ45" s="5"/>
      <c r="AR45" s="5"/>
      <c r="AS45" s="5"/>
      <c r="AT45" s="5"/>
      <c r="AU45" s="5"/>
      <c r="AV45" s="5"/>
    </row>
    <row r="46" spans="1:48" x14ac:dyDescent="0.3">
      <c r="A46" s="8">
        <v>45310</v>
      </c>
      <c r="B46" s="27">
        <v>7</v>
      </c>
      <c r="C46" s="28">
        <v>-3</v>
      </c>
      <c r="D46" s="29" t="s">
        <v>36</v>
      </c>
      <c r="E46" s="27">
        <v>0</v>
      </c>
      <c r="F46" s="28">
        <v>-2</v>
      </c>
      <c r="G46" s="29" t="s">
        <v>29</v>
      </c>
      <c r="H46" s="27">
        <v>2</v>
      </c>
      <c r="I46" s="28">
        <v>-6</v>
      </c>
      <c r="J46" s="29" t="s">
        <v>36</v>
      </c>
      <c r="K46" s="27">
        <v>10</v>
      </c>
      <c r="L46" s="28">
        <v>0</v>
      </c>
      <c r="M46" s="30" t="s">
        <v>36</v>
      </c>
      <c r="N46" s="27">
        <v>2</v>
      </c>
      <c r="O46" s="28">
        <v>-2</v>
      </c>
      <c r="P46" s="56" t="s">
        <v>7</v>
      </c>
      <c r="Q46" s="27">
        <v>4</v>
      </c>
      <c r="R46" s="28">
        <v>-1</v>
      </c>
      <c r="S46" s="29" t="s">
        <v>36</v>
      </c>
      <c r="T46" s="27" t="s">
        <v>29</v>
      </c>
      <c r="U46" s="28" t="s">
        <v>29</v>
      </c>
      <c r="V46" s="29" t="s">
        <v>29</v>
      </c>
      <c r="W46" s="27">
        <v>0</v>
      </c>
      <c r="X46" s="28">
        <v>-1</v>
      </c>
      <c r="Y46" s="29" t="s">
        <v>36</v>
      </c>
      <c r="Z46" s="27" t="s">
        <v>29</v>
      </c>
      <c r="AA46" s="28" t="s">
        <v>29</v>
      </c>
      <c r="AB46" s="29" t="s">
        <v>29</v>
      </c>
      <c r="AC46" s="46">
        <v>4</v>
      </c>
      <c r="AD46" s="47">
        <v>1</v>
      </c>
      <c r="AE46" s="56" t="s">
        <v>36</v>
      </c>
      <c r="AF46" s="27" t="s">
        <v>29</v>
      </c>
      <c r="AG46" s="28" t="s">
        <v>29</v>
      </c>
      <c r="AH46" s="29" t="s">
        <v>29</v>
      </c>
      <c r="AI46" s="27" t="s">
        <v>29</v>
      </c>
      <c r="AJ46" s="28" t="s">
        <v>29</v>
      </c>
      <c r="AK46" s="29" t="s">
        <v>29</v>
      </c>
      <c r="AL46" s="27">
        <v>6</v>
      </c>
      <c r="AM46" s="28">
        <v>-2</v>
      </c>
      <c r="AN46" s="29" t="s">
        <v>36</v>
      </c>
      <c r="AO46" s="5"/>
      <c r="AP46" s="5"/>
      <c r="AQ46" s="5"/>
      <c r="AR46" s="5"/>
      <c r="AS46" s="5"/>
      <c r="AT46" s="5"/>
      <c r="AU46" s="5"/>
      <c r="AV46" s="5"/>
    </row>
    <row r="47" spans="1:48" x14ac:dyDescent="0.3">
      <c r="A47" s="8">
        <v>45317</v>
      </c>
      <c r="B47" s="27">
        <v>15</v>
      </c>
      <c r="C47" s="28">
        <v>2</v>
      </c>
      <c r="D47" s="29" t="s">
        <v>33</v>
      </c>
      <c r="E47" s="27">
        <v>2</v>
      </c>
      <c r="F47" s="28">
        <v>4</v>
      </c>
      <c r="G47" s="29" t="s">
        <v>29</v>
      </c>
      <c r="H47" s="27">
        <v>12</v>
      </c>
      <c r="I47" s="28">
        <v>10</v>
      </c>
      <c r="J47" s="29" t="s">
        <v>34</v>
      </c>
      <c r="K47" s="27">
        <v>11</v>
      </c>
      <c r="L47" s="28">
        <v>6</v>
      </c>
      <c r="M47" s="30" t="s">
        <v>7</v>
      </c>
      <c r="N47" s="27">
        <v>9</v>
      </c>
      <c r="O47" s="28">
        <v>9</v>
      </c>
      <c r="P47" s="56" t="s">
        <v>7</v>
      </c>
      <c r="Q47" s="27">
        <v>11</v>
      </c>
      <c r="R47" s="28">
        <v>6</v>
      </c>
      <c r="S47" s="29" t="s">
        <v>34</v>
      </c>
      <c r="T47" s="27" t="s">
        <v>29</v>
      </c>
      <c r="U47" s="28" t="s">
        <v>29</v>
      </c>
      <c r="V47" s="29" t="s">
        <v>29</v>
      </c>
      <c r="W47" s="27">
        <v>10</v>
      </c>
      <c r="X47" s="28">
        <v>9</v>
      </c>
      <c r="Y47" s="29" t="s">
        <v>7</v>
      </c>
      <c r="Z47" s="27" t="s">
        <v>29</v>
      </c>
      <c r="AA47" s="28" t="s">
        <v>29</v>
      </c>
      <c r="AB47" s="29" t="s">
        <v>29</v>
      </c>
      <c r="AC47" s="46">
        <v>6</v>
      </c>
      <c r="AD47" s="47">
        <v>5</v>
      </c>
      <c r="AE47" s="56" t="s">
        <v>7</v>
      </c>
      <c r="AF47" s="27">
        <v>8</v>
      </c>
      <c r="AG47" s="28">
        <v>7</v>
      </c>
      <c r="AH47" s="29" t="s">
        <v>7</v>
      </c>
      <c r="AI47" s="27">
        <v>8</v>
      </c>
      <c r="AJ47" s="28">
        <v>7</v>
      </c>
      <c r="AK47" s="29" t="s">
        <v>7</v>
      </c>
      <c r="AL47" s="27">
        <v>17</v>
      </c>
      <c r="AM47" s="28">
        <v>3</v>
      </c>
      <c r="AN47" s="29" t="s">
        <v>7</v>
      </c>
      <c r="AO47" s="5"/>
      <c r="AP47" s="5"/>
      <c r="AQ47" s="5"/>
      <c r="AR47" s="5"/>
      <c r="AS47" s="5"/>
      <c r="AT47" s="5"/>
      <c r="AU47" s="5"/>
      <c r="AV47" s="5"/>
    </row>
    <row r="48" spans="1:48" x14ac:dyDescent="0.3">
      <c r="A48" s="8">
        <v>45324</v>
      </c>
      <c r="B48" s="27">
        <v>16</v>
      </c>
      <c r="C48" s="28">
        <v>6</v>
      </c>
      <c r="D48" s="29" t="s">
        <v>33</v>
      </c>
      <c r="E48" s="27">
        <v>5</v>
      </c>
      <c r="F48" s="28">
        <v>7</v>
      </c>
      <c r="G48" s="29" t="s">
        <v>29</v>
      </c>
      <c r="H48" s="27">
        <v>11</v>
      </c>
      <c r="I48" s="28">
        <v>7</v>
      </c>
      <c r="J48" s="29" t="s">
        <v>32</v>
      </c>
      <c r="K48" s="27">
        <v>18</v>
      </c>
      <c r="L48" s="28">
        <v>10</v>
      </c>
      <c r="M48" s="30" t="s">
        <v>34</v>
      </c>
      <c r="N48" s="27">
        <v>14</v>
      </c>
      <c r="O48" s="28">
        <v>11</v>
      </c>
      <c r="P48" s="56" t="s">
        <v>33</v>
      </c>
      <c r="Q48" s="27">
        <v>16</v>
      </c>
      <c r="R48" s="28">
        <v>8</v>
      </c>
      <c r="S48" s="29" t="s">
        <v>33</v>
      </c>
      <c r="T48" s="27" t="s">
        <v>29</v>
      </c>
      <c r="U48" s="28" t="s">
        <v>29</v>
      </c>
      <c r="V48" s="29" t="s">
        <v>29</v>
      </c>
      <c r="W48" s="27" t="s">
        <v>29</v>
      </c>
      <c r="X48" s="28" t="s">
        <v>29</v>
      </c>
      <c r="Y48" s="29" t="s">
        <v>29</v>
      </c>
      <c r="Z48" s="27">
        <v>5</v>
      </c>
      <c r="AA48" s="28">
        <v>7</v>
      </c>
      <c r="AB48" s="29" t="s">
        <v>29</v>
      </c>
      <c r="AC48" s="46">
        <v>16</v>
      </c>
      <c r="AD48" s="47">
        <v>11</v>
      </c>
      <c r="AE48" s="56" t="s">
        <v>32</v>
      </c>
      <c r="AF48" s="27">
        <v>12</v>
      </c>
      <c r="AG48" s="28">
        <v>8</v>
      </c>
      <c r="AH48" s="29" t="s">
        <v>34</v>
      </c>
      <c r="AI48" s="27">
        <v>13</v>
      </c>
      <c r="AJ48" s="28">
        <v>8</v>
      </c>
      <c r="AK48" s="29" t="s">
        <v>34</v>
      </c>
      <c r="AL48" s="27">
        <v>18</v>
      </c>
      <c r="AM48" s="28">
        <v>7</v>
      </c>
      <c r="AN48" s="29" t="s">
        <v>33</v>
      </c>
      <c r="AO48" s="5"/>
      <c r="AP48" s="5"/>
      <c r="AQ48" s="5"/>
      <c r="AR48" s="5"/>
      <c r="AS48" s="5"/>
      <c r="AT48" s="5"/>
      <c r="AU48" s="5"/>
      <c r="AV48" s="5"/>
    </row>
    <row r="49" spans="1:48" x14ac:dyDescent="0.3">
      <c r="A49" s="8">
        <v>45331</v>
      </c>
      <c r="B49" s="27">
        <v>18</v>
      </c>
      <c r="C49" s="28">
        <v>13</v>
      </c>
      <c r="D49" s="29" t="s">
        <v>33</v>
      </c>
      <c r="E49" s="27">
        <v>7</v>
      </c>
      <c r="F49" s="28">
        <v>12</v>
      </c>
      <c r="G49" s="29" t="s">
        <v>29</v>
      </c>
      <c r="H49" s="27">
        <v>15</v>
      </c>
      <c r="I49" s="28">
        <v>11</v>
      </c>
      <c r="J49" s="29" t="s">
        <v>34</v>
      </c>
      <c r="K49" s="27">
        <v>19</v>
      </c>
      <c r="L49" s="28">
        <v>13</v>
      </c>
      <c r="M49" s="30" t="s">
        <v>33</v>
      </c>
      <c r="N49" s="27">
        <v>16</v>
      </c>
      <c r="O49" s="28">
        <v>13</v>
      </c>
      <c r="P49" s="56" t="s">
        <v>33</v>
      </c>
      <c r="Q49" s="27">
        <v>26</v>
      </c>
      <c r="R49" s="28">
        <v>8</v>
      </c>
      <c r="S49" s="29" t="s">
        <v>29</v>
      </c>
      <c r="T49" s="27" t="s">
        <v>29</v>
      </c>
      <c r="U49" s="28" t="s">
        <v>29</v>
      </c>
      <c r="V49" s="29" t="s">
        <v>29</v>
      </c>
      <c r="W49" s="27">
        <v>10</v>
      </c>
      <c r="X49" s="28">
        <v>9</v>
      </c>
      <c r="Y49" s="29" t="s">
        <v>7</v>
      </c>
      <c r="Z49" s="27">
        <v>5</v>
      </c>
      <c r="AA49" s="28">
        <v>10</v>
      </c>
      <c r="AB49" s="29" t="s">
        <v>34</v>
      </c>
      <c r="AC49" s="46">
        <v>16</v>
      </c>
      <c r="AD49" s="47">
        <v>14</v>
      </c>
      <c r="AE49" s="56" t="s">
        <v>33</v>
      </c>
      <c r="AF49" s="27">
        <v>13</v>
      </c>
      <c r="AG49" s="28">
        <v>10</v>
      </c>
      <c r="AH49" s="29" t="s">
        <v>33</v>
      </c>
      <c r="AI49" s="27">
        <v>14</v>
      </c>
      <c r="AJ49" s="28">
        <v>10</v>
      </c>
      <c r="AK49" s="29" t="s">
        <v>33</v>
      </c>
      <c r="AL49" s="27">
        <v>20</v>
      </c>
      <c r="AM49" s="28">
        <v>13</v>
      </c>
      <c r="AN49" s="29" t="s">
        <v>33</v>
      </c>
      <c r="AO49" s="5"/>
      <c r="AP49" s="5"/>
      <c r="AQ49" s="5"/>
      <c r="AR49" s="5"/>
      <c r="AS49" s="5"/>
      <c r="AT49" s="5"/>
      <c r="AU49" s="5"/>
      <c r="AV49" s="5"/>
    </row>
    <row r="50" spans="1:48" x14ac:dyDescent="0.3">
      <c r="A50" s="8">
        <v>45338</v>
      </c>
      <c r="B50" s="27">
        <v>20</v>
      </c>
      <c r="C50" s="28">
        <v>13</v>
      </c>
      <c r="D50" s="29" t="s">
        <v>34</v>
      </c>
      <c r="E50" s="27">
        <v>10</v>
      </c>
      <c r="F50" s="28">
        <v>14</v>
      </c>
      <c r="G50" s="29" t="s">
        <v>29</v>
      </c>
      <c r="H50" s="27">
        <v>18</v>
      </c>
      <c r="I50" s="28">
        <v>12</v>
      </c>
      <c r="J50" s="29" t="s">
        <v>33</v>
      </c>
      <c r="K50" s="27">
        <v>20</v>
      </c>
      <c r="L50" s="28">
        <v>14</v>
      </c>
      <c r="M50" s="30" t="s">
        <v>7</v>
      </c>
      <c r="N50" s="27">
        <v>20</v>
      </c>
      <c r="O50" s="28">
        <v>14</v>
      </c>
      <c r="P50" s="56" t="s">
        <v>33</v>
      </c>
      <c r="Q50" s="27">
        <v>21</v>
      </c>
      <c r="R50" s="28">
        <v>10</v>
      </c>
      <c r="S50" s="29" t="s">
        <v>29</v>
      </c>
      <c r="T50" s="27" t="s">
        <v>29</v>
      </c>
      <c r="U50" s="28" t="s">
        <v>29</v>
      </c>
      <c r="V50" s="29" t="s">
        <v>29</v>
      </c>
      <c r="W50" s="27" t="s">
        <v>29</v>
      </c>
      <c r="X50" s="28" t="s">
        <v>29</v>
      </c>
      <c r="Y50" s="29" t="s">
        <v>29</v>
      </c>
      <c r="Z50" s="27">
        <v>7</v>
      </c>
      <c r="AA50" s="28">
        <v>12</v>
      </c>
      <c r="AB50" s="29" t="s">
        <v>29</v>
      </c>
      <c r="AC50" s="46">
        <v>23</v>
      </c>
      <c r="AD50" s="47">
        <v>18</v>
      </c>
      <c r="AE50" s="56" t="s">
        <v>33</v>
      </c>
      <c r="AF50" s="27">
        <v>18</v>
      </c>
      <c r="AG50" s="28">
        <v>14</v>
      </c>
      <c r="AH50" s="29" t="s">
        <v>31</v>
      </c>
      <c r="AI50" s="27">
        <v>18</v>
      </c>
      <c r="AJ50" s="28">
        <v>14</v>
      </c>
      <c r="AK50" s="29" t="s">
        <v>31</v>
      </c>
      <c r="AL50" s="27">
        <v>25</v>
      </c>
      <c r="AM50" s="28">
        <v>13</v>
      </c>
      <c r="AN50" s="29" t="s">
        <v>34</v>
      </c>
      <c r="AO50" s="5"/>
      <c r="AP50" s="5"/>
      <c r="AQ50" s="5"/>
      <c r="AR50" s="5"/>
      <c r="AS50" s="5"/>
      <c r="AT50" s="5"/>
      <c r="AU50" s="5"/>
      <c r="AV50" s="5"/>
    </row>
    <row r="51" spans="1:48" x14ac:dyDescent="0.3">
      <c r="A51" s="8">
        <v>45345</v>
      </c>
      <c r="B51" s="27">
        <v>24</v>
      </c>
      <c r="C51" s="28">
        <v>10</v>
      </c>
      <c r="D51" s="29" t="s">
        <v>7</v>
      </c>
      <c r="E51" s="27">
        <v>7</v>
      </c>
      <c r="F51" s="28">
        <v>7</v>
      </c>
      <c r="G51" s="29" t="s">
        <v>29</v>
      </c>
      <c r="H51" s="27">
        <v>14</v>
      </c>
      <c r="I51" s="28">
        <v>7</v>
      </c>
      <c r="J51" s="29" t="s">
        <v>34</v>
      </c>
      <c r="K51" s="27"/>
      <c r="L51" s="28"/>
      <c r="M51" s="30"/>
      <c r="N51" s="27">
        <v>15</v>
      </c>
      <c r="O51" s="28">
        <v>8</v>
      </c>
      <c r="P51" s="56" t="s">
        <v>7</v>
      </c>
      <c r="Q51" s="27">
        <v>20</v>
      </c>
      <c r="R51" s="28">
        <v>8</v>
      </c>
      <c r="S51" s="29" t="s">
        <v>29</v>
      </c>
      <c r="T51" s="27" t="s">
        <v>29</v>
      </c>
      <c r="U51" s="28" t="s">
        <v>29</v>
      </c>
      <c r="V51" s="29" t="s">
        <v>29</v>
      </c>
      <c r="W51" s="27">
        <v>10.5</v>
      </c>
      <c r="X51" s="28">
        <v>9</v>
      </c>
      <c r="Y51" s="29" t="s">
        <v>31</v>
      </c>
      <c r="Z51" s="27">
        <v>5</v>
      </c>
      <c r="AA51" s="28">
        <v>7</v>
      </c>
      <c r="AB51" s="29" t="s">
        <v>29</v>
      </c>
      <c r="AC51" s="46">
        <v>16</v>
      </c>
      <c r="AD51" s="47">
        <v>10</v>
      </c>
      <c r="AE51" s="56" t="s">
        <v>31</v>
      </c>
      <c r="AF51" s="27">
        <v>13</v>
      </c>
      <c r="AG51" s="28">
        <v>12</v>
      </c>
      <c r="AH51" s="29" t="s">
        <v>31</v>
      </c>
      <c r="AI51" s="27">
        <v>13</v>
      </c>
      <c r="AJ51" s="28">
        <v>12</v>
      </c>
      <c r="AK51" s="29" t="s">
        <v>31</v>
      </c>
      <c r="AL51" s="27">
        <v>19</v>
      </c>
      <c r="AM51" s="28">
        <v>10</v>
      </c>
      <c r="AN51" s="29" t="s">
        <v>7</v>
      </c>
      <c r="AO51" s="5"/>
      <c r="AP51" s="5"/>
      <c r="AQ51" s="5"/>
      <c r="AR51" s="5"/>
      <c r="AS51" s="5"/>
      <c r="AT51" s="5"/>
      <c r="AU51" s="5"/>
      <c r="AV51" s="5"/>
    </row>
    <row r="52" spans="1:48" x14ac:dyDescent="0.3">
      <c r="A52" s="8">
        <v>45352</v>
      </c>
      <c r="B52" s="27">
        <v>24</v>
      </c>
      <c r="C52" s="28">
        <v>9</v>
      </c>
      <c r="D52" s="29" t="s">
        <v>34</v>
      </c>
      <c r="E52" s="27">
        <v>8</v>
      </c>
      <c r="F52" s="28">
        <v>9</v>
      </c>
      <c r="G52" s="29" t="s">
        <v>29</v>
      </c>
      <c r="H52" s="27" t="s">
        <v>29</v>
      </c>
      <c r="I52" s="28" t="s">
        <v>29</v>
      </c>
      <c r="J52" s="29" t="s">
        <v>29</v>
      </c>
      <c r="K52" s="27">
        <v>14</v>
      </c>
      <c r="L52" s="28">
        <v>11</v>
      </c>
      <c r="M52" s="30" t="s">
        <v>34</v>
      </c>
      <c r="N52" s="27">
        <v>14</v>
      </c>
      <c r="O52" s="28">
        <v>9</v>
      </c>
      <c r="P52" s="56" t="s">
        <v>33</v>
      </c>
      <c r="Q52" s="27">
        <v>20</v>
      </c>
      <c r="R52" s="28">
        <v>9</v>
      </c>
      <c r="S52" s="29" t="s">
        <v>34</v>
      </c>
      <c r="T52" s="27" t="s">
        <v>29</v>
      </c>
      <c r="U52" s="28" t="s">
        <v>29</v>
      </c>
      <c r="V52" s="29" t="s">
        <v>29</v>
      </c>
      <c r="W52" s="27" t="s">
        <v>29</v>
      </c>
      <c r="X52" s="28" t="s">
        <v>29</v>
      </c>
      <c r="Y52" s="29" t="s">
        <v>29</v>
      </c>
      <c r="Z52" s="27">
        <v>5</v>
      </c>
      <c r="AA52" s="28">
        <v>7</v>
      </c>
      <c r="AB52" s="29" t="s">
        <v>29</v>
      </c>
      <c r="AC52" s="46">
        <v>14</v>
      </c>
      <c r="AD52" s="47">
        <v>10</v>
      </c>
      <c r="AE52" s="56" t="s">
        <v>31</v>
      </c>
      <c r="AF52" s="27">
        <v>11</v>
      </c>
      <c r="AG52" s="28">
        <v>10</v>
      </c>
      <c r="AH52" s="29" t="s">
        <v>31</v>
      </c>
      <c r="AI52" s="27">
        <v>11</v>
      </c>
      <c r="AJ52" s="28">
        <v>10</v>
      </c>
      <c r="AK52" s="29" t="s">
        <v>31</v>
      </c>
      <c r="AL52" s="27">
        <v>16</v>
      </c>
      <c r="AM52" s="28">
        <v>9</v>
      </c>
      <c r="AN52" s="29" t="s">
        <v>34</v>
      </c>
      <c r="AO52" s="5"/>
      <c r="AP52" s="5"/>
      <c r="AQ52" s="5"/>
      <c r="AR52" s="5"/>
      <c r="AS52" s="5"/>
      <c r="AT52" s="5"/>
      <c r="AU52" s="5"/>
      <c r="AV52" s="5"/>
    </row>
    <row r="53" spans="1:48" x14ac:dyDescent="0.3">
      <c r="A53" s="8">
        <v>45359</v>
      </c>
      <c r="B53" s="27">
        <v>20</v>
      </c>
      <c r="C53" s="28">
        <v>12</v>
      </c>
      <c r="D53" s="29" t="s">
        <v>7</v>
      </c>
      <c r="E53" s="27">
        <v>10</v>
      </c>
      <c r="F53" s="28">
        <v>11</v>
      </c>
      <c r="G53" s="29" t="s">
        <v>29</v>
      </c>
      <c r="H53" s="27" t="s">
        <v>29</v>
      </c>
      <c r="I53" s="28" t="s">
        <v>29</v>
      </c>
      <c r="J53" s="29" t="s">
        <v>29</v>
      </c>
      <c r="K53" s="27">
        <v>17</v>
      </c>
      <c r="L53" s="28">
        <v>9</v>
      </c>
      <c r="M53" s="30" t="s">
        <v>33</v>
      </c>
      <c r="N53" s="27" t="s">
        <v>29</v>
      </c>
      <c r="O53" s="28" t="s">
        <v>29</v>
      </c>
      <c r="P53" s="56" t="s">
        <v>29</v>
      </c>
      <c r="Q53" s="27">
        <v>26</v>
      </c>
      <c r="R53" s="28">
        <v>10</v>
      </c>
      <c r="S53" s="29" t="s">
        <v>7</v>
      </c>
      <c r="T53" s="27">
        <v>10</v>
      </c>
      <c r="U53" s="28">
        <v>10</v>
      </c>
      <c r="V53" s="29" t="s">
        <v>33</v>
      </c>
      <c r="W53" s="27">
        <v>13</v>
      </c>
      <c r="X53" s="28">
        <v>11</v>
      </c>
      <c r="Y53" s="29" t="s">
        <v>7</v>
      </c>
      <c r="Z53" s="27">
        <v>8</v>
      </c>
      <c r="AA53" s="28">
        <v>10</v>
      </c>
      <c r="AB53" s="29" t="s">
        <v>29</v>
      </c>
      <c r="AC53" s="46">
        <v>18</v>
      </c>
      <c r="AD53" s="47">
        <v>15</v>
      </c>
      <c r="AE53" s="56" t="s">
        <v>7</v>
      </c>
      <c r="AF53" s="27">
        <v>13</v>
      </c>
      <c r="AG53" s="28">
        <v>12</v>
      </c>
      <c r="AH53" s="29" t="s">
        <v>31</v>
      </c>
      <c r="AI53" s="27">
        <v>14</v>
      </c>
      <c r="AJ53" s="28">
        <v>12</v>
      </c>
      <c r="AK53" s="29" t="s">
        <v>31</v>
      </c>
      <c r="AL53" s="27">
        <v>17</v>
      </c>
      <c r="AM53" s="28">
        <v>14</v>
      </c>
      <c r="AN53" s="29" t="s">
        <v>7</v>
      </c>
      <c r="AO53" s="5"/>
      <c r="AP53" s="5"/>
      <c r="AQ53" s="5"/>
      <c r="AR53" s="5"/>
      <c r="AS53" s="5"/>
      <c r="AT53" s="5"/>
      <c r="AU53" s="5"/>
      <c r="AV53" s="5"/>
    </row>
    <row r="54" spans="1:48" x14ac:dyDescent="0.3">
      <c r="A54" s="8">
        <v>45366</v>
      </c>
      <c r="B54" s="27">
        <v>22</v>
      </c>
      <c r="C54" s="28">
        <v>13</v>
      </c>
      <c r="D54" s="29" t="s">
        <v>31</v>
      </c>
      <c r="E54" s="27">
        <v>12</v>
      </c>
      <c r="F54" s="28">
        <v>13</v>
      </c>
      <c r="G54" s="29" t="s">
        <v>29</v>
      </c>
      <c r="H54" s="27" t="s">
        <v>29</v>
      </c>
      <c r="I54" s="28" t="s">
        <v>29</v>
      </c>
      <c r="J54" s="29" t="s">
        <v>29</v>
      </c>
      <c r="K54" s="27">
        <v>20</v>
      </c>
      <c r="L54" s="28">
        <v>13</v>
      </c>
      <c r="M54" s="30" t="s">
        <v>34</v>
      </c>
      <c r="N54" s="27">
        <v>13</v>
      </c>
      <c r="O54" s="28">
        <v>11</v>
      </c>
      <c r="P54" s="56" t="s">
        <v>33</v>
      </c>
      <c r="Q54" s="27">
        <v>27</v>
      </c>
      <c r="R54" s="28">
        <v>12</v>
      </c>
      <c r="S54" s="29" t="s">
        <v>31</v>
      </c>
      <c r="T54" s="27" t="s">
        <v>29</v>
      </c>
      <c r="U54" s="28" t="s">
        <v>29</v>
      </c>
      <c r="V54" s="29" t="s">
        <v>29</v>
      </c>
      <c r="W54" s="27">
        <v>15</v>
      </c>
      <c r="X54" s="28">
        <v>12</v>
      </c>
      <c r="Y54" s="29" t="s">
        <v>34</v>
      </c>
      <c r="Z54" s="27">
        <v>15</v>
      </c>
      <c r="AA54" s="28">
        <v>12</v>
      </c>
      <c r="AB54" s="29" t="s">
        <v>31</v>
      </c>
      <c r="AC54" s="46">
        <v>20</v>
      </c>
      <c r="AD54" s="47">
        <v>16</v>
      </c>
      <c r="AE54" s="56" t="s">
        <v>33</v>
      </c>
      <c r="AF54" s="27" t="s">
        <v>29</v>
      </c>
      <c r="AG54" s="28" t="s">
        <v>29</v>
      </c>
      <c r="AH54" s="29" t="s">
        <v>29</v>
      </c>
      <c r="AI54" s="27" t="s">
        <v>29</v>
      </c>
      <c r="AJ54" s="28" t="s">
        <v>29</v>
      </c>
      <c r="AK54" s="29" t="s">
        <v>29</v>
      </c>
      <c r="AL54" s="27">
        <v>25</v>
      </c>
      <c r="AM54" s="28">
        <v>14</v>
      </c>
      <c r="AN54" s="29" t="s">
        <v>31</v>
      </c>
      <c r="AO54" s="5"/>
      <c r="AP54" s="5"/>
      <c r="AQ54" s="5"/>
      <c r="AR54" s="5"/>
      <c r="AS54" s="5"/>
      <c r="AT54" s="5"/>
      <c r="AU54" s="5"/>
      <c r="AV54" s="5"/>
    </row>
    <row r="55" spans="1:48" x14ac:dyDescent="0.3">
      <c r="A55" s="8">
        <v>45373</v>
      </c>
      <c r="B55" s="27">
        <v>24</v>
      </c>
      <c r="C55" s="28">
        <v>14</v>
      </c>
      <c r="D55" s="29" t="s">
        <v>33</v>
      </c>
      <c r="E55" s="27">
        <v>10</v>
      </c>
      <c r="F55" s="28">
        <v>11</v>
      </c>
      <c r="G55" s="29" t="s">
        <v>29</v>
      </c>
      <c r="H55" s="27">
        <v>18</v>
      </c>
      <c r="I55" s="28">
        <v>13</v>
      </c>
      <c r="J55" s="29" t="s">
        <v>33</v>
      </c>
      <c r="K55" s="27">
        <v>20</v>
      </c>
      <c r="L55" s="28">
        <v>10</v>
      </c>
      <c r="M55" s="30" t="s">
        <v>33</v>
      </c>
      <c r="N55" s="27">
        <v>17</v>
      </c>
      <c r="O55" s="28">
        <v>13</v>
      </c>
      <c r="P55" s="56" t="s">
        <v>33</v>
      </c>
      <c r="Q55" s="27">
        <v>26</v>
      </c>
      <c r="R55" s="28">
        <v>8</v>
      </c>
      <c r="S55" s="29" t="s">
        <v>34</v>
      </c>
      <c r="T55" s="27" t="s">
        <v>29</v>
      </c>
      <c r="U55" s="28" t="s">
        <v>29</v>
      </c>
      <c r="V55" s="29" t="s">
        <v>29</v>
      </c>
      <c r="W55" s="27">
        <v>16</v>
      </c>
      <c r="X55" s="28">
        <v>10</v>
      </c>
      <c r="Y55" s="29" t="s">
        <v>34</v>
      </c>
      <c r="Z55" s="27">
        <v>25</v>
      </c>
      <c r="AA55" s="28">
        <v>15</v>
      </c>
      <c r="AB55" s="29" t="s">
        <v>29</v>
      </c>
      <c r="AC55" s="46">
        <v>23</v>
      </c>
      <c r="AD55" s="47">
        <v>15</v>
      </c>
      <c r="AE55" s="56" t="s">
        <v>34</v>
      </c>
      <c r="AF55" s="27">
        <v>19</v>
      </c>
      <c r="AG55" s="28">
        <v>13</v>
      </c>
      <c r="AH55" s="29" t="s">
        <v>31</v>
      </c>
      <c r="AI55" s="27">
        <v>20</v>
      </c>
      <c r="AJ55" s="28">
        <v>13</v>
      </c>
      <c r="AK55" s="29" t="s">
        <v>31</v>
      </c>
      <c r="AL55" s="27">
        <v>24</v>
      </c>
      <c r="AM55" s="28">
        <v>13</v>
      </c>
      <c r="AN55" s="29" t="s">
        <v>33</v>
      </c>
      <c r="AO55" s="5"/>
      <c r="AP55" s="5"/>
      <c r="AQ55" s="5"/>
      <c r="AR55" s="5"/>
      <c r="AS55" s="5"/>
      <c r="AT55" s="5"/>
      <c r="AU55" s="5"/>
      <c r="AV55" s="5"/>
    </row>
    <row r="56" spans="1:48" x14ac:dyDescent="0.3">
      <c r="A56" s="8">
        <v>45380</v>
      </c>
      <c r="B56" s="27">
        <v>28</v>
      </c>
      <c r="C56" s="28">
        <v>16</v>
      </c>
      <c r="D56" s="29" t="s">
        <v>33</v>
      </c>
      <c r="E56" s="27">
        <v>16</v>
      </c>
      <c r="F56" s="28">
        <v>13</v>
      </c>
      <c r="G56" s="29" t="s">
        <v>29</v>
      </c>
      <c r="H56" s="27">
        <v>16</v>
      </c>
      <c r="I56" s="28">
        <v>8</v>
      </c>
      <c r="J56" s="29" t="s">
        <v>33</v>
      </c>
      <c r="K56" s="27">
        <v>19</v>
      </c>
      <c r="L56" s="28">
        <v>14</v>
      </c>
      <c r="M56" s="30" t="s">
        <v>33</v>
      </c>
      <c r="N56" s="27">
        <v>20</v>
      </c>
      <c r="O56" s="28">
        <v>14</v>
      </c>
      <c r="P56" s="56" t="s">
        <v>33</v>
      </c>
      <c r="Q56" s="27">
        <v>22</v>
      </c>
      <c r="R56" s="28">
        <v>14</v>
      </c>
      <c r="S56" s="29" t="s">
        <v>33</v>
      </c>
      <c r="T56" s="27" t="s">
        <v>29</v>
      </c>
      <c r="U56" s="28" t="s">
        <v>29</v>
      </c>
      <c r="V56" s="29" t="s">
        <v>29</v>
      </c>
      <c r="W56" s="27">
        <v>16</v>
      </c>
      <c r="X56" s="28">
        <v>10</v>
      </c>
      <c r="Y56" s="29" t="s">
        <v>31</v>
      </c>
      <c r="Z56" s="27" t="s">
        <v>29</v>
      </c>
      <c r="AA56" s="28" t="s">
        <v>29</v>
      </c>
      <c r="AB56" s="29" t="s">
        <v>29</v>
      </c>
      <c r="AC56" s="46">
        <v>23</v>
      </c>
      <c r="AD56" s="47">
        <v>15</v>
      </c>
      <c r="AE56" s="56" t="s">
        <v>31</v>
      </c>
      <c r="AF56" s="27">
        <v>17</v>
      </c>
      <c r="AG56" s="28">
        <v>13</v>
      </c>
      <c r="AH56" s="29" t="s">
        <v>31</v>
      </c>
      <c r="AI56" s="27">
        <v>17</v>
      </c>
      <c r="AJ56" s="28">
        <v>13</v>
      </c>
      <c r="AK56" s="29" t="s">
        <v>31</v>
      </c>
      <c r="AL56" s="27">
        <v>21</v>
      </c>
      <c r="AM56" s="28">
        <v>16</v>
      </c>
      <c r="AN56" s="29" t="s">
        <v>33</v>
      </c>
      <c r="AO56" s="5"/>
      <c r="AP56" s="5"/>
      <c r="AQ56" s="5"/>
      <c r="AR56" s="5"/>
      <c r="AS56" s="5"/>
      <c r="AT56" s="5"/>
      <c r="AU56" s="5"/>
      <c r="AV56" s="5"/>
    </row>
    <row r="57" spans="1:48" ht="15" thickBot="1" x14ac:dyDescent="0.35">
      <c r="A57" s="9">
        <v>45387</v>
      </c>
      <c r="B57" s="31">
        <v>39</v>
      </c>
      <c r="C57" s="32">
        <v>16</v>
      </c>
      <c r="D57" s="33" t="s">
        <v>34</v>
      </c>
      <c r="E57" s="31" t="s">
        <v>29</v>
      </c>
      <c r="F57" s="32" t="s">
        <v>29</v>
      </c>
      <c r="G57" s="33" t="s">
        <v>29</v>
      </c>
      <c r="H57" s="31">
        <v>18</v>
      </c>
      <c r="I57" s="32">
        <v>13</v>
      </c>
      <c r="J57" s="33" t="s">
        <v>34</v>
      </c>
      <c r="K57" s="31">
        <v>22</v>
      </c>
      <c r="L57" s="32">
        <v>19</v>
      </c>
      <c r="M57" s="34" t="s">
        <v>31</v>
      </c>
      <c r="N57" s="31">
        <v>26</v>
      </c>
      <c r="O57" s="32">
        <v>20</v>
      </c>
      <c r="P57" s="64" t="s">
        <v>33</v>
      </c>
      <c r="Q57" s="31">
        <v>31</v>
      </c>
      <c r="R57" s="32">
        <v>18</v>
      </c>
      <c r="S57" s="33" t="s">
        <v>34</v>
      </c>
      <c r="T57" s="31" t="s">
        <v>29</v>
      </c>
      <c r="U57" s="32" t="s">
        <v>29</v>
      </c>
      <c r="V57" s="33" t="s">
        <v>29</v>
      </c>
      <c r="W57" s="31">
        <v>16.5</v>
      </c>
      <c r="X57" s="32">
        <v>17</v>
      </c>
      <c r="Y57" s="33" t="s">
        <v>33</v>
      </c>
      <c r="Z57" s="31" t="s">
        <v>29</v>
      </c>
      <c r="AA57" s="32" t="s">
        <v>29</v>
      </c>
      <c r="AB57" s="33" t="s">
        <v>29</v>
      </c>
      <c r="AC57" s="65">
        <v>23</v>
      </c>
      <c r="AD57" s="66">
        <v>19</v>
      </c>
      <c r="AE57" s="64" t="s">
        <v>31</v>
      </c>
      <c r="AF57" s="31">
        <v>20</v>
      </c>
      <c r="AG57" s="32">
        <v>15</v>
      </c>
      <c r="AH57" s="33" t="s">
        <v>31</v>
      </c>
      <c r="AI57" s="31">
        <v>24</v>
      </c>
      <c r="AJ57" s="32">
        <v>15</v>
      </c>
      <c r="AK57" s="33" t="s">
        <v>31</v>
      </c>
      <c r="AL57" s="31">
        <v>23</v>
      </c>
      <c r="AM57" s="32">
        <v>16</v>
      </c>
      <c r="AN57" s="33" t="s">
        <v>34</v>
      </c>
      <c r="AO57" s="5"/>
      <c r="AP57" s="5"/>
      <c r="AQ57" s="5"/>
      <c r="AR57" s="5"/>
      <c r="AS57" s="5"/>
      <c r="AT57" s="5"/>
      <c r="AU57" s="5"/>
      <c r="AV57" s="5"/>
    </row>
    <row r="58" spans="1:48" x14ac:dyDescent="0.3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11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11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</row>
    <row r="59" spans="1:48" x14ac:dyDescent="0.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11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11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</row>
    <row r="60" spans="1:48" x14ac:dyDescent="0.3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11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11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</row>
    <row r="61" spans="1:48" x14ac:dyDescent="0.3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11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11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</row>
    <row r="62" spans="1:48" x14ac:dyDescent="0.3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11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11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</row>
    <row r="63" spans="1:48" x14ac:dyDescent="0.3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11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11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</row>
    <row r="64" spans="1:48" x14ac:dyDescent="0.3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11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11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</row>
    <row r="65" spans="1:48" x14ac:dyDescent="0.3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11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11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</row>
    <row r="66" spans="1:48" x14ac:dyDescent="0.3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11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11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</row>
    <row r="67" spans="1:48" x14ac:dyDescent="0.3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11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11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</row>
    <row r="68" spans="1:48" x14ac:dyDescent="0.3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11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11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</row>
    <row r="69" spans="1:48" x14ac:dyDescent="0.3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11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11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</row>
    <row r="70" spans="1:48" x14ac:dyDescent="0.3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11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11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</row>
    <row r="71" spans="1:48" x14ac:dyDescent="0.3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11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11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</row>
    <row r="72" spans="1:48" x14ac:dyDescent="0.3">
      <c r="A72" s="2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</row>
    <row r="73" spans="1:48" x14ac:dyDescent="0.3">
      <c r="A73" s="2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</row>
    <row r="74" spans="1:48" x14ac:dyDescent="0.3">
      <c r="A74" s="2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</row>
    <row r="75" spans="1:48" x14ac:dyDescent="0.3">
      <c r="A75" s="2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</row>
    <row r="76" spans="1:48" x14ac:dyDescent="0.3">
      <c r="A76" s="2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</row>
    <row r="77" spans="1:48" x14ac:dyDescent="0.3">
      <c r="A77" s="2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</row>
    <row r="78" spans="1:48" x14ac:dyDescent="0.3">
      <c r="A78" s="2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</row>
    <row r="79" spans="1:48" x14ac:dyDescent="0.3">
      <c r="A79" s="2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</row>
    <row r="80" spans="1:48" x14ac:dyDescent="0.3">
      <c r="A80" s="2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</row>
    <row r="81" spans="1:48" x14ac:dyDescent="0.3">
      <c r="A81" s="2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</row>
  </sheetData>
  <mergeCells count="20">
    <mergeCell ref="Q4:S4"/>
    <mergeCell ref="N4:P4"/>
    <mergeCell ref="AI4:AK4"/>
    <mergeCell ref="A4:A5"/>
    <mergeCell ref="B4:D4"/>
    <mergeCell ref="E4:G4"/>
    <mergeCell ref="K4:M4"/>
    <mergeCell ref="H4:J4"/>
    <mergeCell ref="T4:V4"/>
    <mergeCell ref="AL4:AN4"/>
    <mergeCell ref="AF4:AH4"/>
    <mergeCell ref="AC4:AE4"/>
    <mergeCell ref="Z4:AB4"/>
    <mergeCell ref="W4:Y4"/>
    <mergeCell ref="AL3:AN3"/>
    <mergeCell ref="B3:J3"/>
    <mergeCell ref="K3:S3"/>
    <mergeCell ref="T3:AB3"/>
    <mergeCell ref="AC3:AH3"/>
    <mergeCell ref="AI3:AK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432"/>
  <sheetViews>
    <sheetView workbookViewId="0">
      <selection activeCell="A3" sqref="A3"/>
    </sheetView>
  </sheetViews>
  <sheetFormatPr baseColWidth="10" defaultRowHeight="14.4" x14ac:dyDescent="0.3"/>
  <cols>
    <col min="1" max="39" width="14" customWidth="1"/>
  </cols>
  <sheetData>
    <row r="1" spans="1:37" x14ac:dyDescent="0.3">
      <c r="A1" s="1" t="s">
        <v>40</v>
      </c>
    </row>
    <row r="3" spans="1:37" x14ac:dyDescent="0.3">
      <c r="A3" s="1" t="s">
        <v>37</v>
      </c>
      <c r="AA3" s="1" t="s">
        <v>37</v>
      </c>
    </row>
    <row r="4" spans="1:37" ht="15" thickBot="1" x14ac:dyDescent="0.35"/>
    <row r="5" spans="1:37" ht="15" thickBot="1" x14ac:dyDescent="0.35">
      <c r="A5" s="214" t="s">
        <v>9</v>
      </c>
      <c r="B5" s="219" t="s">
        <v>10</v>
      </c>
      <c r="C5" s="221"/>
      <c r="E5" s="214"/>
      <c r="F5" s="219" t="s">
        <v>11</v>
      </c>
      <c r="G5" s="221"/>
      <c r="I5" s="214"/>
      <c r="J5" s="219" t="s">
        <v>12</v>
      </c>
      <c r="K5" s="221"/>
      <c r="AA5" s="214"/>
      <c r="AB5" s="219" t="s">
        <v>10</v>
      </c>
      <c r="AC5" s="221"/>
      <c r="AD5" s="219" t="s">
        <v>11</v>
      </c>
      <c r="AE5" s="221"/>
      <c r="AF5" s="219" t="s">
        <v>12</v>
      </c>
      <c r="AG5" s="221"/>
      <c r="AI5" s="214"/>
      <c r="AJ5" s="219" t="s">
        <v>42</v>
      </c>
      <c r="AK5" s="221"/>
    </row>
    <row r="6" spans="1:37" ht="15" thickBot="1" x14ac:dyDescent="0.35">
      <c r="A6" s="218" t="s">
        <v>9</v>
      </c>
      <c r="B6" s="160" t="s">
        <v>234</v>
      </c>
      <c r="C6" s="162" t="s">
        <v>235</v>
      </c>
      <c r="E6" s="218" t="s">
        <v>9</v>
      </c>
      <c r="F6" s="160" t="s">
        <v>234</v>
      </c>
      <c r="G6" s="162" t="s">
        <v>235</v>
      </c>
      <c r="I6" s="218" t="s">
        <v>9</v>
      </c>
      <c r="J6" s="160" t="s">
        <v>234</v>
      </c>
      <c r="K6" s="162" t="s">
        <v>235</v>
      </c>
      <c r="AA6" s="218" t="s">
        <v>9</v>
      </c>
      <c r="AB6" s="160" t="s">
        <v>234</v>
      </c>
      <c r="AC6" s="162" t="s">
        <v>235</v>
      </c>
      <c r="AD6" s="160" t="s">
        <v>234</v>
      </c>
      <c r="AE6" s="162" t="s">
        <v>235</v>
      </c>
      <c r="AF6" s="160" t="s">
        <v>234</v>
      </c>
      <c r="AG6" s="162" t="s">
        <v>235</v>
      </c>
      <c r="AI6" s="218" t="s">
        <v>9</v>
      </c>
      <c r="AJ6" s="160" t="s">
        <v>234</v>
      </c>
      <c r="AK6" s="162" t="s">
        <v>235</v>
      </c>
    </row>
    <row r="7" spans="1:37" x14ac:dyDescent="0.3">
      <c r="A7" s="12">
        <v>45030</v>
      </c>
      <c r="B7" s="22">
        <v>17</v>
      </c>
      <c r="C7" s="67">
        <v>13</v>
      </c>
      <c r="E7" s="12">
        <v>45030</v>
      </c>
      <c r="F7" s="22">
        <v>10</v>
      </c>
      <c r="G7" s="71">
        <v>12.8</v>
      </c>
      <c r="I7" s="12">
        <v>45030</v>
      </c>
      <c r="J7" s="22">
        <v>14</v>
      </c>
      <c r="K7" s="71">
        <v>12</v>
      </c>
      <c r="AA7" s="12">
        <v>45030</v>
      </c>
      <c r="AB7" s="22">
        <v>17</v>
      </c>
      <c r="AC7" s="67">
        <v>13</v>
      </c>
      <c r="AD7" s="23">
        <v>10</v>
      </c>
      <c r="AE7" s="25">
        <v>12.8</v>
      </c>
      <c r="AF7" s="22">
        <v>14</v>
      </c>
      <c r="AG7" s="71">
        <v>12</v>
      </c>
      <c r="AI7" s="12">
        <v>45030</v>
      </c>
      <c r="AJ7" s="78">
        <f t="shared" ref="AJ7:AJ38" si="0">AVERAGE(AB7,AD7,AF7)</f>
        <v>13.666666666666666</v>
      </c>
      <c r="AK7" s="79">
        <f t="shared" ref="AK7:AK38" si="1">AVERAGE(AC7,AE7,AG7)</f>
        <v>12.6</v>
      </c>
    </row>
    <row r="8" spans="1:37" x14ac:dyDescent="0.3">
      <c r="A8" s="8">
        <v>45037</v>
      </c>
      <c r="B8" s="27">
        <v>15</v>
      </c>
      <c r="C8" s="68">
        <v>14</v>
      </c>
      <c r="E8" s="8">
        <v>45037</v>
      </c>
      <c r="F8" s="27">
        <v>10</v>
      </c>
      <c r="G8" s="68">
        <v>8.6999999999999993</v>
      </c>
      <c r="I8" s="8">
        <v>45037</v>
      </c>
      <c r="J8" s="27">
        <v>14</v>
      </c>
      <c r="K8" s="68">
        <v>17</v>
      </c>
      <c r="AA8" s="8">
        <v>45037</v>
      </c>
      <c r="AB8" s="27">
        <v>15</v>
      </c>
      <c r="AC8" s="68">
        <v>14</v>
      </c>
      <c r="AD8" s="28">
        <v>10</v>
      </c>
      <c r="AE8" s="28">
        <v>8.6999999999999993</v>
      </c>
      <c r="AF8" s="27">
        <v>14</v>
      </c>
      <c r="AG8" s="68">
        <v>17</v>
      </c>
      <c r="AI8" s="8">
        <v>45037</v>
      </c>
      <c r="AJ8" s="80">
        <f t="shared" si="0"/>
        <v>13</v>
      </c>
      <c r="AK8" s="81">
        <f t="shared" si="1"/>
        <v>13.233333333333334</v>
      </c>
    </row>
    <row r="9" spans="1:37" x14ac:dyDescent="0.3">
      <c r="A9" s="8">
        <v>45044</v>
      </c>
      <c r="B9" s="27">
        <v>24</v>
      </c>
      <c r="C9" s="68">
        <v>15</v>
      </c>
      <c r="E9" s="8">
        <v>45044</v>
      </c>
      <c r="F9" s="27">
        <v>18</v>
      </c>
      <c r="G9" s="68">
        <v>16</v>
      </c>
      <c r="I9" s="8">
        <v>45044</v>
      </c>
      <c r="J9" s="27">
        <v>16</v>
      </c>
      <c r="K9" s="68">
        <v>15</v>
      </c>
      <c r="AA9" s="8">
        <v>45044</v>
      </c>
      <c r="AB9" s="27">
        <v>24</v>
      </c>
      <c r="AC9" s="68">
        <v>15</v>
      </c>
      <c r="AD9" s="28">
        <v>18</v>
      </c>
      <c r="AE9" s="28">
        <v>16</v>
      </c>
      <c r="AF9" s="27">
        <v>16</v>
      </c>
      <c r="AG9" s="68">
        <v>15</v>
      </c>
      <c r="AI9" s="8">
        <v>45044</v>
      </c>
      <c r="AJ9" s="80">
        <f t="shared" si="0"/>
        <v>19.333333333333332</v>
      </c>
      <c r="AK9" s="81">
        <f t="shared" si="1"/>
        <v>15.333333333333334</v>
      </c>
    </row>
    <row r="10" spans="1:37" x14ac:dyDescent="0.3">
      <c r="A10" s="8">
        <v>45051</v>
      </c>
      <c r="B10" s="27">
        <v>27</v>
      </c>
      <c r="C10" s="68">
        <v>16</v>
      </c>
      <c r="E10" s="8">
        <v>45051</v>
      </c>
      <c r="F10" s="27">
        <v>20</v>
      </c>
      <c r="G10" s="68">
        <v>18</v>
      </c>
      <c r="I10" s="8">
        <v>45051</v>
      </c>
      <c r="J10" s="27">
        <v>20</v>
      </c>
      <c r="K10" s="68">
        <v>19</v>
      </c>
      <c r="AA10" s="8">
        <v>45051</v>
      </c>
      <c r="AB10" s="27">
        <v>27</v>
      </c>
      <c r="AC10" s="68">
        <v>16</v>
      </c>
      <c r="AD10" s="28">
        <v>20</v>
      </c>
      <c r="AE10" s="28">
        <v>18</v>
      </c>
      <c r="AF10" s="27">
        <v>20</v>
      </c>
      <c r="AG10" s="68">
        <v>19</v>
      </c>
      <c r="AI10" s="8">
        <v>45051</v>
      </c>
      <c r="AJ10" s="80">
        <f t="shared" si="0"/>
        <v>22.333333333333332</v>
      </c>
      <c r="AK10" s="81">
        <f t="shared" si="1"/>
        <v>17.666666666666668</v>
      </c>
    </row>
    <row r="11" spans="1:37" x14ac:dyDescent="0.3">
      <c r="A11" s="8">
        <v>45058</v>
      </c>
      <c r="B11" s="27">
        <v>18</v>
      </c>
      <c r="C11" s="68">
        <v>15</v>
      </c>
      <c r="E11" s="8">
        <v>45058</v>
      </c>
      <c r="F11" s="27">
        <v>18</v>
      </c>
      <c r="G11" s="68">
        <v>15</v>
      </c>
      <c r="I11" s="8">
        <v>45058</v>
      </c>
      <c r="J11" s="27">
        <v>20</v>
      </c>
      <c r="K11" s="68">
        <v>16</v>
      </c>
      <c r="AA11" s="8">
        <v>45058</v>
      </c>
      <c r="AB11" s="27">
        <v>18</v>
      </c>
      <c r="AC11" s="68">
        <v>15</v>
      </c>
      <c r="AD11" s="28">
        <v>18</v>
      </c>
      <c r="AE11" s="28">
        <v>15</v>
      </c>
      <c r="AF11" s="27">
        <v>20</v>
      </c>
      <c r="AG11" s="68">
        <v>16</v>
      </c>
      <c r="AI11" s="8">
        <v>45058</v>
      </c>
      <c r="AJ11" s="80">
        <f t="shared" si="0"/>
        <v>18.666666666666668</v>
      </c>
      <c r="AK11" s="81">
        <f t="shared" si="1"/>
        <v>15.333333333333334</v>
      </c>
    </row>
    <row r="12" spans="1:37" x14ac:dyDescent="0.3">
      <c r="A12" s="8">
        <v>45065</v>
      </c>
      <c r="B12" s="27">
        <v>29</v>
      </c>
      <c r="C12" s="68">
        <v>21</v>
      </c>
      <c r="E12" s="8">
        <v>45065</v>
      </c>
      <c r="F12" s="27">
        <v>23</v>
      </c>
      <c r="G12" s="68">
        <v>19</v>
      </c>
      <c r="I12" s="8">
        <v>45065</v>
      </c>
      <c r="J12" s="27">
        <v>19</v>
      </c>
      <c r="K12" s="68">
        <v>19</v>
      </c>
      <c r="AA12" s="8">
        <v>45065</v>
      </c>
      <c r="AB12" s="27">
        <v>29</v>
      </c>
      <c r="AC12" s="68">
        <v>21</v>
      </c>
      <c r="AD12" s="28">
        <v>23</v>
      </c>
      <c r="AE12" s="28">
        <v>19</v>
      </c>
      <c r="AF12" s="27">
        <v>19</v>
      </c>
      <c r="AG12" s="68">
        <v>19</v>
      </c>
      <c r="AI12" s="8">
        <v>45065</v>
      </c>
      <c r="AJ12" s="80">
        <f t="shared" si="0"/>
        <v>23.666666666666668</v>
      </c>
      <c r="AK12" s="81">
        <f t="shared" si="1"/>
        <v>19.666666666666668</v>
      </c>
    </row>
    <row r="13" spans="1:37" x14ac:dyDescent="0.3">
      <c r="A13" s="8">
        <v>45072</v>
      </c>
      <c r="B13" s="27">
        <v>23</v>
      </c>
      <c r="C13" s="68">
        <v>20</v>
      </c>
      <c r="E13" s="8">
        <v>45072</v>
      </c>
      <c r="F13" s="27">
        <v>23</v>
      </c>
      <c r="G13" s="68">
        <v>19</v>
      </c>
      <c r="I13" s="8">
        <v>45072</v>
      </c>
      <c r="J13" s="27">
        <v>19</v>
      </c>
      <c r="K13" s="68">
        <v>19</v>
      </c>
      <c r="AA13" s="8">
        <v>45072</v>
      </c>
      <c r="AB13" s="27">
        <v>23</v>
      </c>
      <c r="AC13" s="68">
        <v>20</v>
      </c>
      <c r="AD13" s="28">
        <v>23</v>
      </c>
      <c r="AE13" s="28">
        <v>19</v>
      </c>
      <c r="AF13" s="27">
        <v>19</v>
      </c>
      <c r="AG13" s="68">
        <v>19</v>
      </c>
      <c r="AI13" s="8">
        <v>45072</v>
      </c>
      <c r="AJ13" s="80">
        <f t="shared" si="0"/>
        <v>21.666666666666668</v>
      </c>
      <c r="AK13" s="81">
        <f t="shared" si="1"/>
        <v>19.333333333333332</v>
      </c>
    </row>
    <row r="14" spans="1:37" x14ac:dyDescent="0.3">
      <c r="A14" s="8">
        <v>45079</v>
      </c>
      <c r="B14" s="27">
        <v>23</v>
      </c>
      <c r="C14" s="68">
        <v>26</v>
      </c>
      <c r="E14" s="8">
        <v>45079</v>
      </c>
      <c r="F14" s="27">
        <v>25</v>
      </c>
      <c r="G14" s="68">
        <v>20</v>
      </c>
      <c r="I14" s="8">
        <v>45079</v>
      </c>
      <c r="J14" s="27">
        <v>22</v>
      </c>
      <c r="K14" s="68">
        <v>19</v>
      </c>
      <c r="AA14" s="8">
        <v>45079</v>
      </c>
      <c r="AB14" s="27">
        <v>23</v>
      </c>
      <c r="AC14" s="68">
        <v>26</v>
      </c>
      <c r="AD14" s="28">
        <v>25</v>
      </c>
      <c r="AE14" s="28">
        <v>20</v>
      </c>
      <c r="AF14" s="27">
        <v>22</v>
      </c>
      <c r="AG14" s="68">
        <v>19</v>
      </c>
      <c r="AI14" s="8">
        <v>45079</v>
      </c>
      <c r="AJ14" s="80">
        <f t="shared" si="0"/>
        <v>23.333333333333332</v>
      </c>
      <c r="AK14" s="81">
        <f t="shared" si="1"/>
        <v>21.666666666666668</v>
      </c>
    </row>
    <row r="15" spans="1:37" x14ac:dyDescent="0.3">
      <c r="A15" s="8">
        <v>45086</v>
      </c>
      <c r="B15" s="27">
        <v>37</v>
      </c>
      <c r="C15" s="68">
        <v>28</v>
      </c>
      <c r="E15" s="8">
        <v>45086</v>
      </c>
      <c r="F15" s="27">
        <v>38</v>
      </c>
      <c r="G15" s="68">
        <v>32</v>
      </c>
      <c r="I15" s="8">
        <v>45086</v>
      </c>
      <c r="J15" s="27">
        <v>28</v>
      </c>
      <c r="K15" s="68">
        <v>29</v>
      </c>
      <c r="AA15" s="8">
        <v>45086</v>
      </c>
      <c r="AB15" s="27">
        <v>37</v>
      </c>
      <c r="AC15" s="68">
        <v>28</v>
      </c>
      <c r="AD15" s="28">
        <v>38</v>
      </c>
      <c r="AE15" s="28">
        <v>32</v>
      </c>
      <c r="AF15" s="27">
        <v>28</v>
      </c>
      <c r="AG15" s="68">
        <v>29</v>
      </c>
      <c r="AI15" s="8">
        <v>45086</v>
      </c>
      <c r="AJ15" s="80">
        <f t="shared" si="0"/>
        <v>34.333333333333336</v>
      </c>
      <c r="AK15" s="81">
        <f t="shared" si="1"/>
        <v>29.666666666666668</v>
      </c>
    </row>
    <row r="16" spans="1:37" x14ac:dyDescent="0.3">
      <c r="A16" s="8">
        <v>45093</v>
      </c>
      <c r="B16" s="27">
        <v>30</v>
      </c>
      <c r="C16" s="68">
        <v>29</v>
      </c>
      <c r="E16" s="8">
        <v>45093</v>
      </c>
      <c r="F16" s="27">
        <v>40</v>
      </c>
      <c r="G16" s="68">
        <v>35</v>
      </c>
      <c r="I16" s="8">
        <v>45093</v>
      </c>
      <c r="J16" s="27">
        <v>29</v>
      </c>
      <c r="K16" s="68">
        <v>28</v>
      </c>
      <c r="AA16" s="8">
        <v>45093</v>
      </c>
      <c r="AB16" s="27">
        <v>30</v>
      </c>
      <c r="AC16" s="68">
        <v>29</v>
      </c>
      <c r="AD16" s="28">
        <v>40</v>
      </c>
      <c r="AE16" s="28">
        <v>35</v>
      </c>
      <c r="AF16" s="27">
        <v>29</v>
      </c>
      <c r="AG16" s="68">
        <v>28</v>
      </c>
      <c r="AI16" s="8">
        <v>45093</v>
      </c>
      <c r="AJ16" s="80">
        <f t="shared" si="0"/>
        <v>33</v>
      </c>
      <c r="AK16" s="81">
        <f t="shared" si="1"/>
        <v>30.666666666666668</v>
      </c>
    </row>
    <row r="17" spans="1:37" x14ac:dyDescent="0.3">
      <c r="A17" s="8">
        <v>45100</v>
      </c>
      <c r="B17" s="46">
        <v>31</v>
      </c>
      <c r="C17" s="69">
        <v>30</v>
      </c>
      <c r="E17" s="8">
        <v>45100</v>
      </c>
      <c r="F17" s="46">
        <v>37</v>
      </c>
      <c r="G17" s="69">
        <v>29</v>
      </c>
      <c r="I17" s="8">
        <v>45100</v>
      </c>
      <c r="J17" s="46">
        <v>27</v>
      </c>
      <c r="K17" s="69">
        <v>26</v>
      </c>
      <c r="AA17" s="8">
        <v>45100</v>
      </c>
      <c r="AB17" s="46">
        <v>31</v>
      </c>
      <c r="AC17" s="69">
        <v>30</v>
      </c>
      <c r="AD17" s="47">
        <v>37</v>
      </c>
      <c r="AE17" s="47">
        <v>29</v>
      </c>
      <c r="AF17" s="46">
        <v>27</v>
      </c>
      <c r="AG17" s="69">
        <v>26</v>
      </c>
      <c r="AI17" s="8">
        <v>45100</v>
      </c>
      <c r="AJ17" s="80">
        <f t="shared" si="0"/>
        <v>31.666666666666668</v>
      </c>
      <c r="AK17" s="81">
        <f t="shared" si="1"/>
        <v>28.333333333333332</v>
      </c>
    </row>
    <row r="18" spans="1:37" x14ac:dyDescent="0.3">
      <c r="A18" s="8">
        <v>45107</v>
      </c>
      <c r="B18" s="46">
        <v>32</v>
      </c>
      <c r="C18" s="69">
        <v>26</v>
      </c>
      <c r="E18" s="8">
        <v>45107</v>
      </c>
      <c r="F18" s="46">
        <v>25</v>
      </c>
      <c r="G18" s="69">
        <v>19</v>
      </c>
      <c r="I18" s="8">
        <v>45107</v>
      </c>
      <c r="J18" s="46">
        <v>28</v>
      </c>
      <c r="K18" s="69">
        <v>22</v>
      </c>
      <c r="AA18" s="8">
        <v>45107</v>
      </c>
      <c r="AB18" s="46">
        <v>32</v>
      </c>
      <c r="AC18" s="69">
        <v>26</v>
      </c>
      <c r="AD18" s="47">
        <v>25</v>
      </c>
      <c r="AE18" s="47">
        <v>19</v>
      </c>
      <c r="AF18" s="46">
        <v>28</v>
      </c>
      <c r="AG18" s="69">
        <v>22</v>
      </c>
      <c r="AI18" s="8">
        <v>45107</v>
      </c>
      <c r="AJ18" s="80">
        <f t="shared" si="0"/>
        <v>28.333333333333332</v>
      </c>
      <c r="AK18" s="81">
        <f t="shared" si="1"/>
        <v>22.333333333333332</v>
      </c>
    </row>
    <row r="19" spans="1:37" x14ac:dyDescent="0.3">
      <c r="A19" s="8">
        <v>45114</v>
      </c>
      <c r="B19" s="46">
        <v>34</v>
      </c>
      <c r="C19" s="69">
        <v>28</v>
      </c>
      <c r="E19" s="8">
        <v>45114</v>
      </c>
      <c r="F19" s="46">
        <v>28</v>
      </c>
      <c r="G19" s="69">
        <v>26</v>
      </c>
      <c r="I19" s="8">
        <v>45114</v>
      </c>
      <c r="J19" s="46">
        <v>31</v>
      </c>
      <c r="K19" s="69">
        <v>29</v>
      </c>
      <c r="AA19" s="8">
        <v>45114</v>
      </c>
      <c r="AB19" s="46">
        <v>34</v>
      </c>
      <c r="AC19" s="69">
        <v>28</v>
      </c>
      <c r="AD19" s="47">
        <v>28</v>
      </c>
      <c r="AE19" s="47">
        <v>26</v>
      </c>
      <c r="AF19" s="46">
        <v>31</v>
      </c>
      <c r="AG19" s="69">
        <v>29</v>
      </c>
      <c r="AI19" s="8">
        <v>45114</v>
      </c>
      <c r="AJ19" s="80">
        <f t="shared" si="0"/>
        <v>31</v>
      </c>
      <c r="AK19" s="81">
        <f t="shared" si="1"/>
        <v>27.666666666666668</v>
      </c>
    </row>
    <row r="20" spans="1:37" x14ac:dyDescent="0.3">
      <c r="A20" s="8">
        <v>45121</v>
      </c>
      <c r="B20" s="46">
        <v>37</v>
      </c>
      <c r="C20" s="69">
        <v>28</v>
      </c>
      <c r="E20" s="8">
        <v>45121</v>
      </c>
      <c r="F20" s="46">
        <v>32</v>
      </c>
      <c r="G20" s="69">
        <v>28</v>
      </c>
      <c r="I20" s="8">
        <v>45121</v>
      </c>
      <c r="J20" s="46">
        <v>31</v>
      </c>
      <c r="K20" s="69">
        <v>27</v>
      </c>
      <c r="AA20" s="8">
        <v>45121</v>
      </c>
      <c r="AB20" s="46">
        <v>37</v>
      </c>
      <c r="AC20" s="69">
        <v>28</v>
      </c>
      <c r="AD20" s="47">
        <v>32</v>
      </c>
      <c r="AE20" s="47">
        <v>28</v>
      </c>
      <c r="AF20" s="46">
        <v>31</v>
      </c>
      <c r="AG20" s="69">
        <v>27</v>
      </c>
      <c r="AI20" s="8">
        <v>45121</v>
      </c>
      <c r="AJ20" s="80">
        <f t="shared" si="0"/>
        <v>33.333333333333336</v>
      </c>
      <c r="AK20" s="81">
        <f t="shared" si="1"/>
        <v>27.666666666666668</v>
      </c>
    </row>
    <row r="21" spans="1:37" x14ac:dyDescent="0.3">
      <c r="A21" s="8">
        <v>45128</v>
      </c>
      <c r="B21" s="46">
        <v>34</v>
      </c>
      <c r="C21" s="69">
        <v>19</v>
      </c>
      <c r="E21" s="8">
        <v>45128</v>
      </c>
      <c r="F21" s="46">
        <v>25</v>
      </c>
      <c r="G21" s="69">
        <v>15</v>
      </c>
      <c r="I21" s="8">
        <v>45128</v>
      </c>
      <c r="J21" s="46">
        <v>26</v>
      </c>
      <c r="K21" s="69">
        <v>22</v>
      </c>
      <c r="AA21" s="8">
        <v>45128</v>
      </c>
      <c r="AB21" s="46">
        <v>34</v>
      </c>
      <c r="AC21" s="69">
        <v>19</v>
      </c>
      <c r="AD21" s="47">
        <v>25</v>
      </c>
      <c r="AE21" s="47">
        <v>15</v>
      </c>
      <c r="AF21" s="46">
        <v>26</v>
      </c>
      <c r="AG21" s="69">
        <v>22</v>
      </c>
      <c r="AI21" s="8">
        <v>45128</v>
      </c>
      <c r="AJ21" s="80">
        <f t="shared" si="0"/>
        <v>28.333333333333332</v>
      </c>
      <c r="AK21" s="81">
        <f t="shared" si="1"/>
        <v>18.666666666666668</v>
      </c>
    </row>
    <row r="22" spans="1:37" x14ac:dyDescent="0.3">
      <c r="A22" s="8">
        <v>45135</v>
      </c>
      <c r="B22" s="46">
        <v>32</v>
      </c>
      <c r="C22" s="69">
        <v>21</v>
      </c>
      <c r="E22" s="8">
        <v>45135</v>
      </c>
      <c r="F22" s="46">
        <v>28</v>
      </c>
      <c r="G22" s="69">
        <v>24</v>
      </c>
      <c r="I22" s="8">
        <v>45135</v>
      </c>
      <c r="J22" s="46">
        <v>28</v>
      </c>
      <c r="K22" s="69">
        <v>24</v>
      </c>
      <c r="AA22" s="8">
        <v>45135</v>
      </c>
      <c r="AB22" s="46">
        <v>32</v>
      </c>
      <c r="AC22" s="69">
        <v>21</v>
      </c>
      <c r="AD22" s="47">
        <v>28</v>
      </c>
      <c r="AE22" s="47">
        <v>24</v>
      </c>
      <c r="AF22" s="46">
        <v>28</v>
      </c>
      <c r="AG22" s="69">
        <v>24</v>
      </c>
      <c r="AI22" s="8">
        <v>45135</v>
      </c>
      <c r="AJ22" s="80">
        <f t="shared" si="0"/>
        <v>29.333333333333332</v>
      </c>
      <c r="AK22" s="81">
        <f t="shared" si="1"/>
        <v>23</v>
      </c>
    </row>
    <row r="23" spans="1:37" x14ac:dyDescent="0.3">
      <c r="A23" s="8">
        <v>45142</v>
      </c>
      <c r="B23" s="27">
        <v>31</v>
      </c>
      <c r="C23" s="68">
        <v>20</v>
      </c>
      <c r="E23" s="8">
        <v>45142</v>
      </c>
      <c r="F23" s="27">
        <v>26</v>
      </c>
      <c r="G23" s="68">
        <v>20</v>
      </c>
      <c r="I23" s="8">
        <v>45142</v>
      </c>
      <c r="J23" s="27">
        <v>27</v>
      </c>
      <c r="K23" s="68">
        <v>21</v>
      </c>
      <c r="AA23" s="8">
        <v>45142</v>
      </c>
      <c r="AB23" s="27">
        <v>31</v>
      </c>
      <c r="AC23" s="68">
        <v>20</v>
      </c>
      <c r="AD23" s="28">
        <v>26</v>
      </c>
      <c r="AE23" s="28">
        <v>20</v>
      </c>
      <c r="AF23" s="27">
        <v>27</v>
      </c>
      <c r="AG23" s="68">
        <v>21</v>
      </c>
      <c r="AI23" s="8">
        <v>45142</v>
      </c>
      <c r="AJ23" s="80">
        <f t="shared" si="0"/>
        <v>28</v>
      </c>
      <c r="AK23" s="81">
        <f t="shared" si="1"/>
        <v>20.333333333333332</v>
      </c>
    </row>
    <row r="24" spans="1:37" x14ac:dyDescent="0.3">
      <c r="A24" s="8">
        <v>45149</v>
      </c>
      <c r="B24" s="27">
        <v>38</v>
      </c>
      <c r="C24" s="68">
        <v>28</v>
      </c>
      <c r="E24" s="8">
        <v>45163</v>
      </c>
      <c r="F24" s="27">
        <v>22</v>
      </c>
      <c r="G24" s="68">
        <v>18</v>
      </c>
      <c r="I24" s="8">
        <v>45149</v>
      </c>
      <c r="J24" s="27">
        <v>30</v>
      </c>
      <c r="K24" s="68">
        <v>23</v>
      </c>
      <c r="AA24" s="8">
        <v>45149</v>
      </c>
      <c r="AB24" s="27">
        <v>38</v>
      </c>
      <c r="AC24" s="68">
        <v>28</v>
      </c>
      <c r="AD24" s="28"/>
      <c r="AE24" s="28"/>
      <c r="AF24" s="27">
        <v>30</v>
      </c>
      <c r="AG24" s="68">
        <v>23</v>
      </c>
      <c r="AI24" s="8">
        <v>45149</v>
      </c>
      <c r="AJ24" s="80">
        <f t="shared" si="0"/>
        <v>34</v>
      </c>
      <c r="AK24" s="81">
        <f t="shared" si="1"/>
        <v>25.5</v>
      </c>
    </row>
    <row r="25" spans="1:37" x14ac:dyDescent="0.3">
      <c r="A25" s="8">
        <v>45156</v>
      </c>
      <c r="B25" s="27">
        <v>35</v>
      </c>
      <c r="C25" s="68">
        <v>29</v>
      </c>
      <c r="E25" s="8">
        <v>45170</v>
      </c>
      <c r="F25" s="27">
        <v>22</v>
      </c>
      <c r="G25" s="68">
        <v>19</v>
      </c>
      <c r="I25" s="8">
        <v>45156</v>
      </c>
      <c r="J25" s="52">
        <v>31</v>
      </c>
      <c r="K25" s="68">
        <v>28</v>
      </c>
      <c r="AA25" s="8">
        <v>45156</v>
      </c>
      <c r="AB25" s="27">
        <v>35</v>
      </c>
      <c r="AC25" s="68">
        <v>29</v>
      </c>
      <c r="AD25" s="28"/>
      <c r="AE25" s="28"/>
      <c r="AF25" s="52">
        <v>31</v>
      </c>
      <c r="AG25" s="68">
        <v>28</v>
      </c>
      <c r="AI25" s="8">
        <v>45156</v>
      </c>
      <c r="AJ25" s="80">
        <f t="shared" si="0"/>
        <v>33</v>
      </c>
      <c r="AK25" s="81">
        <f t="shared" si="1"/>
        <v>28.5</v>
      </c>
    </row>
    <row r="26" spans="1:37" x14ac:dyDescent="0.3">
      <c r="A26" s="8">
        <v>45163</v>
      </c>
      <c r="B26" s="27">
        <v>34</v>
      </c>
      <c r="C26" s="68">
        <v>20</v>
      </c>
      <c r="E26" s="8">
        <v>45177</v>
      </c>
      <c r="F26" s="27">
        <v>28</v>
      </c>
      <c r="G26" s="68">
        <v>26</v>
      </c>
      <c r="I26" s="8">
        <v>45163</v>
      </c>
      <c r="J26" s="27">
        <v>31</v>
      </c>
      <c r="K26" s="68">
        <v>22</v>
      </c>
      <c r="AA26" s="8">
        <v>45163</v>
      </c>
      <c r="AB26" s="27">
        <v>34</v>
      </c>
      <c r="AC26" s="68">
        <v>20</v>
      </c>
      <c r="AD26" s="28">
        <v>22</v>
      </c>
      <c r="AE26" s="28">
        <v>18</v>
      </c>
      <c r="AF26" s="27">
        <v>31</v>
      </c>
      <c r="AG26" s="68">
        <v>22</v>
      </c>
      <c r="AI26" s="8">
        <v>45163</v>
      </c>
      <c r="AJ26" s="80">
        <f t="shared" si="0"/>
        <v>29</v>
      </c>
      <c r="AK26" s="81">
        <f t="shared" si="1"/>
        <v>20</v>
      </c>
    </row>
    <row r="27" spans="1:37" x14ac:dyDescent="0.3">
      <c r="A27" s="8">
        <v>45170</v>
      </c>
      <c r="B27" s="27">
        <v>32</v>
      </c>
      <c r="C27" s="68">
        <v>24</v>
      </c>
      <c r="E27" s="8">
        <v>45184</v>
      </c>
      <c r="F27" s="27">
        <v>27</v>
      </c>
      <c r="G27" s="68">
        <v>25</v>
      </c>
      <c r="I27" s="8">
        <v>45170</v>
      </c>
      <c r="J27" s="27">
        <v>30</v>
      </c>
      <c r="K27" s="68">
        <v>25</v>
      </c>
      <c r="AA27" s="8">
        <v>45170</v>
      </c>
      <c r="AB27" s="27">
        <v>32</v>
      </c>
      <c r="AC27" s="68">
        <v>24</v>
      </c>
      <c r="AD27" s="28">
        <v>22</v>
      </c>
      <c r="AE27" s="28">
        <v>19</v>
      </c>
      <c r="AF27" s="27">
        <v>30</v>
      </c>
      <c r="AG27" s="68">
        <v>25</v>
      </c>
      <c r="AI27" s="8">
        <v>45170</v>
      </c>
      <c r="AJ27" s="80">
        <f t="shared" si="0"/>
        <v>28</v>
      </c>
      <c r="AK27" s="81">
        <f t="shared" si="1"/>
        <v>22.666666666666668</v>
      </c>
    </row>
    <row r="28" spans="1:37" x14ac:dyDescent="0.3">
      <c r="A28" s="8">
        <v>45177</v>
      </c>
      <c r="B28" s="27">
        <v>39</v>
      </c>
      <c r="C28" s="68">
        <v>31</v>
      </c>
      <c r="E28" s="8">
        <v>45191</v>
      </c>
      <c r="F28" s="27">
        <v>24</v>
      </c>
      <c r="G28" s="68">
        <v>14</v>
      </c>
      <c r="I28" s="8">
        <v>45177</v>
      </c>
      <c r="J28" s="27">
        <v>33</v>
      </c>
      <c r="K28" s="68">
        <v>23</v>
      </c>
      <c r="AA28" s="8">
        <v>45177</v>
      </c>
      <c r="AB28" s="27">
        <v>39</v>
      </c>
      <c r="AC28" s="68">
        <v>31</v>
      </c>
      <c r="AD28" s="28">
        <v>28</v>
      </c>
      <c r="AE28" s="28">
        <v>26</v>
      </c>
      <c r="AF28" s="27">
        <v>33</v>
      </c>
      <c r="AG28" s="68">
        <v>23</v>
      </c>
      <c r="AI28" s="8">
        <v>45177</v>
      </c>
      <c r="AJ28" s="80">
        <f t="shared" si="0"/>
        <v>33.333333333333336</v>
      </c>
      <c r="AK28" s="81">
        <f t="shared" si="1"/>
        <v>26.666666666666668</v>
      </c>
    </row>
    <row r="29" spans="1:37" x14ac:dyDescent="0.3">
      <c r="A29" s="8">
        <v>45184</v>
      </c>
      <c r="B29" s="27">
        <v>34</v>
      </c>
      <c r="C29" s="68">
        <v>23</v>
      </c>
      <c r="E29" s="8">
        <v>45198</v>
      </c>
      <c r="F29" s="27">
        <v>22</v>
      </c>
      <c r="G29" s="68">
        <v>17</v>
      </c>
      <c r="I29" s="8">
        <v>45184</v>
      </c>
      <c r="J29" s="27">
        <v>32</v>
      </c>
      <c r="K29" s="68">
        <v>23</v>
      </c>
      <c r="AA29" s="8">
        <v>45184</v>
      </c>
      <c r="AB29" s="27">
        <v>34</v>
      </c>
      <c r="AC29" s="68">
        <v>23</v>
      </c>
      <c r="AD29" s="28">
        <v>27</v>
      </c>
      <c r="AE29" s="28">
        <v>25</v>
      </c>
      <c r="AF29" s="27">
        <v>32</v>
      </c>
      <c r="AG29" s="68">
        <v>23</v>
      </c>
      <c r="AI29" s="8">
        <v>45184</v>
      </c>
      <c r="AJ29" s="80">
        <f t="shared" si="0"/>
        <v>31</v>
      </c>
      <c r="AK29" s="81">
        <f t="shared" si="1"/>
        <v>23.666666666666668</v>
      </c>
    </row>
    <row r="30" spans="1:37" x14ac:dyDescent="0.3">
      <c r="A30" s="8">
        <v>45191</v>
      </c>
      <c r="B30" s="27">
        <v>33</v>
      </c>
      <c r="C30" s="68">
        <v>15</v>
      </c>
      <c r="E30" s="8">
        <v>45205</v>
      </c>
      <c r="F30" s="27">
        <v>19</v>
      </c>
      <c r="G30" s="68">
        <v>17.5</v>
      </c>
      <c r="I30" s="8">
        <v>45191</v>
      </c>
      <c r="J30" s="27">
        <v>24</v>
      </c>
      <c r="K30" s="68">
        <v>14</v>
      </c>
      <c r="AA30" s="8">
        <v>45191</v>
      </c>
      <c r="AB30" s="27">
        <v>33</v>
      </c>
      <c r="AC30" s="68">
        <v>15</v>
      </c>
      <c r="AD30" s="28">
        <v>24</v>
      </c>
      <c r="AE30" s="28">
        <v>14</v>
      </c>
      <c r="AF30" s="27">
        <v>24</v>
      </c>
      <c r="AG30" s="68">
        <v>14</v>
      </c>
      <c r="AI30" s="8">
        <v>45191</v>
      </c>
      <c r="AJ30" s="80">
        <f t="shared" si="0"/>
        <v>27</v>
      </c>
      <c r="AK30" s="81">
        <f t="shared" si="1"/>
        <v>14.333333333333334</v>
      </c>
    </row>
    <row r="31" spans="1:37" x14ac:dyDescent="0.3">
      <c r="A31" s="8">
        <v>45198</v>
      </c>
      <c r="B31" s="27">
        <v>33</v>
      </c>
      <c r="C31" s="68">
        <v>23</v>
      </c>
      <c r="E31" s="8">
        <v>45212</v>
      </c>
      <c r="F31" s="27">
        <v>22</v>
      </c>
      <c r="G31" s="68">
        <v>22</v>
      </c>
      <c r="I31" s="8">
        <v>45198</v>
      </c>
      <c r="J31" s="27">
        <v>23</v>
      </c>
      <c r="K31" s="68">
        <v>13</v>
      </c>
      <c r="AA31" s="8">
        <v>45198</v>
      </c>
      <c r="AB31" s="27">
        <v>33</v>
      </c>
      <c r="AC31" s="68">
        <v>23</v>
      </c>
      <c r="AD31" s="28">
        <v>22</v>
      </c>
      <c r="AE31" s="28">
        <v>17</v>
      </c>
      <c r="AF31" s="27">
        <v>23</v>
      </c>
      <c r="AG31" s="68">
        <v>13</v>
      </c>
      <c r="AI31" s="8">
        <v>45198</v>
      </c>
      <c r="AJ31" s="80">
        <f t="shared" si="0"/>
        <v>26</v>
      </c>
      <c r="AK31" s="81">
        <f t="shared" si="1"/>
        <v>17.666666666666668</v>
      </c>
    </row>
    <row r="32" spans="1:37" x14ac:dyDescent="0.3">
      <c r="A32" s="8">
        <v>45205</v>
      </c>
      <c r="B32" s="27">
        <v>23</v>
      </c>
      <c r="C32" s="68">
        <v>19</v>
      </c>
      <c r="E32" s="8">
        <v>45219</v>
      </c>
      <c r="F32" s="27">
        <v>18</v>
      </c>
      <c r="G32" s="68">
        <v>17</v>
      </c>
      <c r="I32" s="8">
        <v>45205</v>
      </c>
      <c r="J32" s="27">
        <v>22</v>
      </c>
      <c r="K32" s="68">
        <v>16</v>
      </c>
      <c r="AA32" s="8">
        <v>45205</v>
      </c>
      <c r="AB32" s="27">
        <v>23</v>
      </c>
      <c r="AC32" s="68">
        <v>19</v>
      </c>
      <c r="AD32" s="28">
        <v>19</v>
      </c>
      <c r="AE32" s="28">
        <v>17.5</v>
      </c>
      <c r="AF32" s="27">
        <v>22</v>
      </c>
      <c r="AG32" s="68">
        <v>16</v>
      </c>
      <c r="AI32" s="8">
        <v>45205</v>
      </c>
      <c r="AJ32" s="80">
        <f t="shared" si="0"/>
        <v>21.333333333333332</v>
      </c>
      <c r="AK32" s="81">
        <f t="shared" si="1"/>
        <v>17.5</v>
      </c>
    </row>
    <row r="33" spans="1:41" x14ac:dyDescent="0.3">
      <c r="A33" s="8">
        <v>45212</v>
      </c>
      <c r="B33" s="27">
        <v>23</v>
      </c>
      <c r="C33" s="68">
        <v>22</v>
      </c>
      <c r="E33" s="8">
        <v>45226</v>
      </c>
      <c r="F33" s="27">
        <v>16</v>
      </c>
      <c r="G33" s="68">
        <v>15.5</v>
      </c>
      <c r="I33" s="8">
        <v>45212</v>
      </c>
      <c r="J33" s="27">
        <v>25</v>
      </c>
      <c r="K33" s="68">
        <v>19</v>
      </c>
      <c r="AA33" s="8">
        <v>45212</v>
      </c>
      <c r="AB33" s="27">
        <v>23</v>
      </c>
      <c r="AC33" s="68">
        <v>22</v>
      </c>
      <c r="AD33" s="28">
        <v>22</v>
      </c>
      <c r="AE33" s="28">
        <v>22</v>
      </c>
      <c r="AF33" s="27">
        <v>25</v>
      </c>
      <c r="AG33" s="68">
        <v>19</v>
      </c>
      <c r="AI33" s="8">
        <v>45212</v>
      </c>
      <c r="AJ33" s="80">
        <f t="shared" si="0"/>
        <v>23.333333333333332</v>
      </c>
      <c r="AK33" s="81">
        <f t="shared" si="1"/>
        <v>21</v>
      </c>
    </row>
    <row r="34" spans="1:41" x14ac:dyDescent="0.3">
      <c r="A34" s="8">
        <v>45219</v>
      </c>
      <c r="B34" s="27">
        <v>24</v>
      </c>
      <c r="C34" s="68">
        <v>15</v>
      </c>
      <c r="E34" s="8">
        <v>45233</v>
      </c>
      <c r="F34" s="27">
        <v>14</v>
      </c>
      <c r="G34" s="68">
        <v>13</v>
      </c>
      <c r="I34" s="8">
        <v>45219</v>
      </c>
      <c r="J34" s="27">
        <v>20</v>
      </c>
      <c r="K34" s="68">
        <v>14</v>
      </c>
      <c r="AA34" s="8">
        <v>45219</v>
      </c>
      <c r="AB34" s="27">
        <v>24</v>
      </c>
      <c r="AC34" s="68">
        <v>15</v>
      </c>
      <c r="AD34" s="28">
        <v>18</v>
      </c>
      <c r="AE34" s="28">
        <v>17</v>
      </c>
      <c r="AF34" s="27">
        <v>20</v>
      </c>
      <c r="AG34" s="68">
        <v>14</v>
      </c>
      <c r="AI34" s="8">
        <v>45219</v>
      </c>
      <c r="AJ34" s="80">
        <f t="shared" si="0"/>
        <v>20.666666666666668</v>
      </c>
      <c r="AK34" s="81">
        <f t="shared" si="1"/>
        <v>15.333333333333334</v>
      </c>
    </row>
    <row r="35" spans="1:41" x14ac:dyDescent="0.3">
      <c r="A35" s="8">
        <v>45226</v>
      </c>
      <c r="B35" s="27">
        <v>22</v>
      </c>
      <c r="C35" s="68">
        <v>13</v>
      </c>
      <c r="E35" s="8">
        <v>45240</v>
      </c>
      <c r="F35" s="27">
        <v>13</v>
      </c>
      <c r="G35" s="68">
        <v>12.5</v>
      </c>
      <c r="I35" s="8">
        <v>45226</v>
      </c>
      <c r="J35" s="27">
        <v>18</v>
      </c>
      <c r="K35" s="68">
        <v>11</v>
      </c>
      <c r="AA35" s="8">
        <v>45226</v>
      </c>
      <c r="AB35" s="27">
        <v>22</v>
      </c>
      <c r="AC35" s="68">
        <v>13</v>
      </c>
      <c r="AD35" s="28">
        <v>16</v>
      </c>
      <c r="AE35" s="28">
        <v>15.5</v>
      </c>
      <c r="AF35" s="27">
        <v>18</v>
      </c>
      <c r="AG35" s="68">
        <v>11</v>
      </c>
      <c r="AI35" s="8">
        <v>45226</v>
      </c>
      <c r="AJ35" s="80">
        <f t="shared" si="0"/>
        <v>18.666666666666668</v>
      </c>
      <c r="AK35" s="81">
        <f t="shared" si="1"/>
        <v>13.166666666666666</v>
      </c>
    </row>
    <row r="36" spans="1:41" x14ac:dyDescent="0.3">
      <c r="A36" s="8">
        <v>45233</v>
      </c>
      <c r="B36" s="27">
        <v>19</v>
      </c>
      <c r="C36" s="68">
        <v>9</v>
      </c>
      <c r="E36" s="8">
        <v>45247</v>
      </c>
      <c r="F36" s="27">
        <v>14</v>
      </c>
      <c r="G36" s="68">
        <v>14</v>
      </c>
      <c r="I36" s="8">
        <v>45233</v>
      </c>
      <c r="J36" s="27">
        <v>17</v>
      </c>
      <c r="K36" s="68">
        <v>13</v>
      </c>
      <c r="AA36" s="8">
        <v>45233</v>
      </c>
      <c r="AB36" s="27">
        <v>19</v>
      </c>
      <c r="AC36" s="68">
        <v>9</v>
      </c>
      <c r="AD36" s="28">
        <v>14</v>
      </c>
      <c r="AE36" s="28">
        <v>13</v>
      </c>
      <c r="AF36" s="27">
        <v>17</v>
      </c>
      <c r="AG36" s="68">
        <v>13</v>
      </c>
      <c r="AI36" s="8">
        <v>45233</v>
      </c>
      <c r="AJ36" s="80">
        <f t="shared" si="0"/>
        <v>16.666666666666668</v>
      </c>
      <c r="AK36" s="81">
        <f t="shared" si="1"/>
        <v>11.666666666666666</v>
      </c>
    </row>
    <row r="37" spans="1:41" x14ac:dyDescent="0.3">
      <c r="A37" s="8">
        <v>45240</v>
      </c>
      <c r="B37" s="27">
        <v>19</v>
      </c>
      <c r="C37" s="68">
        <v>7</v>
      </c>
      <c r="E37" s="8">
        <v>45254</v>
      </c>
      <c r="F37" s="27">
        <v>9</v>
      </c>
      <c r="G37" s="68">
        <v>7</v>
      </c>
      <c r="I37" s="8">
        <v>45240</v>
      </c>
      <c r="J37" s="27">
        <v>17</v>
      </c>
      <c r="K37" s="68">
        <v>5</v>
      </c>
      <c r="AA37" s="8">
        <v>45240</v>
      </c>
      <c r="AB37" s="27">
        <v>19</v>
      </c>
      <c r="AC37" s="68">
        <v>7</v>
      </c>
      <c r="AD37" s="28">
        <v>13</v>
      </c>
      <c r="AE37" s="28">
        <v>12.5</v>
      </c>
      <c r="AF37" s="27">
        <v>17</v>
      </c>
      <c r="AG37" s="68">
        <v>5</v>
      </c>
      <c r="AI37" s="8">
        <v>45240</v>
      </c>
      <c r="AJ37" s="80">
        <f t="shared" si="0"/>
        <v>16.333333333333332</v>
      </c>
      <c r="AK37" s="81">
        <f t="shared" si="1"/>
        <v>8.1666666666666661</v>
      </c>
    </row>
    <row r="38" spans="1:41" x14ac:dyDescent="0.3">
      <c r="A38" s="8">
        <v>45247</v>
      </c>
      <c r="B38" s="27">
        <v>17</v>
      </c>
      <c r="C38" s="68">
        <v>7</v>
      </c>
      <c r="E38" s="8">
        <v>45261</v>
      </c>
      <c r="F38" s="27">
        <v>2</v>
      </c>
      <c r="G38" s="68">
        <v>1</v>
      </c>
      <c r="I38" s="8">
        <v>45247</v>
      </c>
      <c r="J38" s="27">
        <v>14</v>
      </c>
      <c r="K38" s="68">
        <v>8</v>
      </c>
      <c r="AA38" s="8">
        <v>45247</v>
      </c>
      <c r="AB38" s="27">
        <v>17</v>
      </c>
      <c r="AC38" s="68">
        <v>7</v>
      </c>
      <c r="AD38" s="28">
        <v>14</v>
      </c>
      <c r="AE38" s="28">
        <v>14</v>
      </c>
      <c r="AF38" s="27">
        <v>14</v>
      </c>
      <c r="AG38" s="68">
        <v>8</v>
      </c>
      <c r="AI38" s="8">
        <v>45247</v>
      </c>
      <c r="AJ38" s="80">
        <f t="shared" si="0"/>
        <v>15</v>
      </c>
      <c r="AK38" s="81">
        <f t="shared" si="1"/>
        <v>9.6666666666666661</v>
      </c>
      <c r="AN38" s="51"/>
      <c r="AO38" s="51"/>
    </row>
    <row r="39" spans="1:41" x14ac:dyDescent="0.3">
      <c r="A39" s="8">
        <v>45254</v>
      </c>
      <c r="B39" s="27">
        <v>16</v>
      </c>
      <c r="C39" s="68">
        <v>7</v>
      </c>
      <c r="E39" s="8">
        <v>45268</v>
      </c>
      <c r="F39" s="27">
        <v>4</v>
      </c>
      <c r="G39" s="68">
        <v>8</v>
      </c>
      <c r="I39" s="8">
        <v>45254</v>
      </c>
      <c r="J39" s="27">
        <v>13</v>
      </c>
      <c r="K39" s="68">
        <v>7</v>
      </c>
      <c r="AA39" s="8">
        <v>45254</v>
      </c>
      <c r="AB39" s="27">
        <v>16</v>
      </c>
      <c r="AC39" s="68">
        <v>7</v>
      </c>
      <c r="AD39" s="28">
        <v>9</v>
      </c>
      <c r="AE39" s="28">
        <v>7</v>
      </c>
      <c r="AF39" s="27">
        <v>13</v>
      </c>
      <c r="AG39" s="68">
        <v>7</v>
      </c>
      <c r="AI39" s="8">
        <v>45254</v>
      </c>
      <c r="AJ39" s="80">
        <f t="shared" ref="AJ39:AJ58" si="2">AVERAGE(AB39,AD39,AF39)</f>
        <v>12.666666666666666</v>
      </c>
      <c r="AK39" s="81">
        <f t="shared" ref="AK39:AK58" si="3">AVERAGE(AC39,AE39,AG39)</f>
        <v>7</v>
      </c>
      <c r="AN39" s="51"/>
      <c r="AO39" s="51"/>
    </row>
    <row r="40" spans="1:41" x14ac:dyDescent="0.3">
      <c r="A40" s="8">
        <v>45261</v>
      </c>
      <c r="B40" s="27">
        <v>10</v>
      </c>
      <c r="C40" s="68">
        <v>1</v>
      </c>
      <c r="E40" s="8">
        <v>45275</v>
      </c>
      <c r="F40" s="27">
        <v>4</v>
      </c>
      <c r="G40" s="68">
        <v>6</v>
      </c>
      <c r="I40" s="8">
        <v>45261</v>
      </c>
      <c r="J40" s="27">
        <v>5</v>
      </c>
      <c r="K40" s="68">
        <v>3</v>
      </c>
      <c r="AA40" s="8">
        <v>45261</v>
      </c>
      <c r="AB40" s="27">
        <v>10</v>
      </c>
      <c r="AC40" s="68">
        <v>1</v>
      </c>
      <c r="AD40" s="28">
        <v>2</v>
      </c>
      <c r="AE40" s="28">
        <v>1</v>
      </c>
      <c r="AF40" s="27">
        <v>5</v>
      </c>
      <c r="AG40" s="68">
        <v>3</v>
      </c>
      <c r="AI40" s="8">
        <v>45261</v>
      </c>
      <c r="AJ40" s="80">
        <f t="shared" si="2"/>
        <v>5.666666666666667</v>
      </c>
      <c r="AK40" s="81">
        <f t="shared" si="3"/>
        <v>1.6666666666666667</v>
      </c>
      <c r="AN40" s="51"/>
      <c r="AO40" s="51"/>
    </row>
    <row r="41" spans="1:41" x14ac:dyDescent="0.3">
      <c r="A41" s="8">
        <v>45268</v>
      </c>
      <c r="B41" s="27">
        <v>10</v>
      </c>
      <c r="C41" s="68">
        <v>9</v>
      </c>
      <c r="E41" s="8">
        <v>45282</v>
      </c>
      <c r="F41" s="27">
        <v>8</v>
      </c>
      <c r="G41" s="68">
        <v>10</v>
      </c>
      <c r="I41" s="8">
        <v>45268</v>
      </c>
      <c r="J41" s="27">
        <v>8</v>
      </c>
      <c r="K41" s="68">
        <v>6</v>
      </c>
      <c r="AA41" s="8">
        <v>45268</v>
      </c>
      <c r="AB41" s="27">
        <v>10</v>
      </c>
      <c r="AC41" s="68">
        <v>9</v>
      </c>
      <c r="AD41" s="28">
        <v>4</v>
      </c>
      <c r="AE41" s="28">
        <v>8</v>
      </c>
      <c r="AF41" s="27">
        <v>8</v>
      </c>
      <c r="AG41" s="68">
        <v>6</v>
      </c>
      <c r="AI41" s="8">
        <v>45268</v>
      </c>
      <c r="AJ41" s="80">
        <f t="shared" si="2"/>
        <v>7.333333333333333</v>
      </c>
      <c r="AK41" s="81">
        <f t="shared" si="3"/>
        <v>7.666666666666667</v>
      </c>
      <c r="AN41" s="51"/>
      <c r="AO41" s="51"/>
    </row>
    <row r="42" spans="1:41" x14ac:dyDescent="0.3">
      <c r="A42" s="8">
        <v>45275</v>
      </c>
      <c r="B42" s="27">
        <v>10</v>
      </c>
      <c r="C42" s="68">
        <v>8</v>
      </c>
      <c r="E42" s="8">
        <v>45289</v>
      </c>
      <c r="F42" s="27">
        <v>8</v>
      </c>
      <c r="G42" s="68">
        <v>10</v>
      </c>
      <c r="I42" s="8">
        <v>45275</v>
      </c>
      <c r="J42" s="27">
        <v>13</v>
      </c>
      <c r="K42" s="68">
        <v>9</v>
      </c>
      <c r="AA42" s="8">
        <v>45275</v>
      </c>
      <c r="AB42" s="27">
        <v>10</v>
      </c>
      <c r="AC42" s="68">
        <v>8</v>
      </c>
      <c r="AD42" s="28">
        <v>4</v>
      </c>
      <c r="AE42" s="28">
        <v>6</v>
      </c>
      <c r="AF42" s="27">
        <v>13</v>
      </c>
      <c r="AG42" s="68">
        <v>9</v>
      </c>
      <c r="AI42" s="8">
        <v>45275</v>
      </c>
      <c r="AJ42" s="80">
        <f t="shared" si="2"/>
        <v>9</v>
      </c>
      <c r="AK42" s="81">
        <f t="shared" si="3"/>
        <v>7.666666666666667</v>
      </c>
      <c r="AN42" s="51"/>
      <c r="AO42" s="51"/>
    </row>
    <row r="43" spans="1:41" x14ac:dyDescent="0.3">
      <c r="A43" s="8">
        <v>45282</v>
      </c>
      <c r="B43" s="27">
        <v>12</v>
      </c>
      <c r="C43" s="68">
        <v>11</v>
      </c>
      <c r="E43" s="8">
        <v>45296</v>
      </c>
      <c r="F43" s="27">
        <v>6</v>
      </c>
      <c r="G43" s="68">
        <v>7</v>
      </c>
      <c r="I43" s="8">
        <v>45282</v>
      </c>
      <c r="J43" s="27">
        <v>13</v>
      </c>
      <c r="K43" s="68">
        <v>11</v>
      </c>
      <c r="AA43" s="8">
        <v>45282</v>
      </c>
      <c r="AB43" s="27">
        <v>12</v>
      </c>
      <c r="AC43" s="68">
        <v>11</v>
      </c>
      <c r="AD43" s="28">
        <v>8</v>
      </c>
      <c r="AE43" s="28">
        <v>10</v>
      </c>
      <c r="AF43" s="27">
        <v>13</v>
      </c>
      <c r="AG43" s="68">
        <v>11</v>
      </c>
      <c r="AI43" s="8">
        <v>45282</v>
      </c>
      <c r="AJ43" s="80">
        <f t="shared" si="2"/>
        <v>11</v>
      </c>
      <c r="AK43" s="81">
        <f t="shared" si="3"/>
        <v>10.666666666666666</v>
      </c>
      <c r="AN43" s="51"/>
      <c r="AO43" s="51"/>
    </row>
    <row r="44" spans="1:41" x14ac:dyDescent="0.3">
      <c r="A44" s="8">
        <v>45289</v>
      </c>
      <c r="B44" s="27">
        <v>13</v>
      </c>
      <c r="C44" s="68">
        <v>10</v>
      </c>
      <c r="E44" s="8">
        <v>45303</v>
      </c>
      <c r="F44" s="27">
        <v>3</v>
      </c>
      <c r="G44" s="68">
        <v>2</v>
      </c>
      <c r="I44" s="8">
        <v>45289</v>
      </c>
      <c r="J44" s="27">
        <v>14</v>
      </c>
      <c r="K44" s="68">
        <v>10</v>
      </c>
      <c r="AA44" s="8">
        <v>45289</v>
      </c>
      <c r="AB44" s="27">
        <v>13</v>
      </c>
      <c r="AC44" s="68">
        <v>10</v>
      </c>
      <c r="AD44" s="28">
        <v>8</v>
      </c>
      <c r="AE44" s="28">
        <v>10</v>
      </c>
      <c r="AF44" s="27">
        <v>14</v>
      </c>
      <c r="AG44" s="68">
        <v>10</v>
      </c>
      <c r="AI44" s="8">
        <v>45289</v>
      </c>
      <c r="AJ44" s="80">
        <f t="shared" si="2"/>
        <v>11.666666666666666</v>
      </c>
      <c r="AK44" s="81">
        <f t="shared" si="3"/>
        <v>10</v>
      </c>
      <c r="AN44" s="51"/>
      <c r="AO44" s="51"/>
    </row>
    <row r="45" spans="1:41" x14ac:dyDescent="0.3">
      <c r="A45" s="8">
        <v>45296</v>
      </c>
      <c r="B45" s="27">
        <v>16</v>
      </c>
      <c r="C45" s="68">
        <v>8</v>
      </c>
      <c r="E45" s="8">
        <v>45310</v>
      </c>
      <c r="F45" s="27">
        <v>0</v>
      </c>
      <c r="G45" s="68">
        <v>-2</v>
      </c>
      <c r="I45" s="8">
        <v>45296</v>
      </c>
      <c r="J45" s="27">
        <v>13</v>
      </c>
      <c r="K45" s="68">
        <v>7</v>
      </c>
      <c r="AA45" s="8">
        <v>45296</v>
      </c>
      <c r="AB45" s="27">
        <v>16</v>
      </c>
      <c r="AC45" s="68">
        <v>8</v>
      </c>
      <c r="AD45" s="28">
        <v>6</v>
      </c>
      <c r="AE45" s="28">
        <v>7</v>
      </c>
      <c r="AF45" s="27">
        <v>13</v>
      </c>
      <c r="AG45" s="68">
        <v>7</v>
      </c>
      <c r="AI45" s="8">
        <v>45296</v>
      </c>
      <c r="AJ45" s="80">
        <f t="shared" si="2"/>
        <v>11.666666666666666</v>
      </c>
      <c r="AK45" s="81">
        <f t="shared" si="3"/>
        <v>7.333333333333333</v>
      </c>
      <c r="AN45" s="51"/>
      <c r="AO45" s="51"/>
    </row>
    <row r="46" spans="1:41" x14ac:dyDescent="0.3">
      <c r="A46" s="8">
        <v>45303</v>
      </c>
      <c r="B46" s="27">
        <v>5</v>
      </c>
      <c r="C46" s="68">
        <v>1</v>
      </c>
      <c r="E46" s="8">
        <v>45317</v>
      </c>
      <c r="F46" s="27">
        <v>2</v>
      </c>
      <c r="G46" s="68">
        <v>4</v>
      </c>
      <c r="I46" s="8">
        <v>45303</v>
      </c>
      <c r="J46" s="27">
        <v>3</v>
      </c>
      <c r="K46" s="68">
        <v>4</v>
      </c>
      <c r="AA46" s="8">
        <v>45303</v>
      </c>
      <c r="AB46" s="27">
        <v>5</v>
      </c>
      <c r="AC46" s="68">
        <v>1</v>
      </c>
      <c r="AD46" s="28">
        <v>3</v>
      </c>
      <c r="AE46" s="28">
        <v>2</v>
      </c>
      <c r="AF46" s="27">
        <v>3</v>
      </c>
      <c r="AG46" s="68">
        <v>4</v>
      </c>
      <c r="AI46" s="8">
        <v>45303</v>
      </c>
      <c r="AJ46" s="80">
        <f t="shared" si="2"/>
        <v>3.6666666666666665</v>
      </c>
      <c r="AK46" s="81">
        <f t="shared" si="3"/>
        <v>2.3333333333333335</v>
      </c>
      <c r="AN46" s="51"/>
      <c r="AO46" s="51"/>
    </row>
    <row r="47" spans="1:41" x14ac:dyDescent="0.3">
      <c r="A47" s="8">
        <v>45310</v>
      </c>
      <c r="B47" s="27">
        <v>7</v>
      </c>
      <c r="C47" s="68">
        <v>-3</v>
      </c>
      <c r="E47" s="8">
        <v>45324</v>
      </c>
      <c r="F47" s="27">
        <v>5</v>
      </c>
      <c r="G47" s="68">
        <v>7</v>
      </c>
      <c r="I47" s="8">
        <v>45310</v>
      </c>
      <c r="J47" s="27">
        <v>2</v>
      </c>
      <c r="K47" s="68">
        <v>-6</v>
      </c>
      <c r="AA47" s="8">
        <v>45310</v>
      </c>
      <c r="AB47" s="27">
        <v>7</v>
      </c>
      <c r="AC47" s="68">
        <v>-3</v>
      </c>
      <c r="AD47" s="28">
        <v>0</v>
      </c>
      <c r="AE47" s="28">
        <v>-2</v>
      </c>
      <c r="AF47" s="27">
        <v>2</v>
      </c>
      <c r="AG47" s="68">
        <v>-6</v>
      </c>
      <c r="AI47" s="8">
        <v>45310</v>
      </c>
      <c r="AJ47" s="80">
        <f t="shared" si="2"/>
        <v>3</v>
      </c>
      <c r="AK47" s="81">
        <f t="shared" si="3"/>
        <v>-3.6666666666666665</v>
      </c>
      <c r="AN47" s="51"/>
      <c r="AO47" s="51"/>
    </row>
    <row r="48" spans="1:41" x14ac:dyDescent="0.3">
      <c r="A48" s="8">
        <v>45317</v>
      </c>
      <c r="B48" s="27">
        <v>15</v>
      </c>
      <c r="C48" s="68">
        <v>2</v>
      </c>
      <c r="E48" s="8">
        <v>45331</v>
      </c>
      <c r="F48" s="27">
        <v>7</v>
      </c>
      <c r="G48" s="68">
        <v>12</v>
      </c>
      <c r="I48" s="8">
        <v>45317</v>
      </c>
      <c r="J48" s="27">
        <v>12</v>
      </c>
      <c r="K48" s="68">
        <v>10</v>
      </c>
      <c r="AA48" s="8">
        <v>45317</v>
      </c>
      <c r="AB48" s="27">
        <v>15</v>
      </c>
      <c r="AC48" s="68">
        <v>2</v>
      </c>
      <c r="AD48" s="28">
        <v>2</v>
      </c>
      <c r="AE48" s="28">
        <v>4</v>
      </c>
      <c r="AF48" s="27">
        <v>12</v>
      </c>
      <c r="AG48" s="68">
        <v>10</v>
      </c>
      <c r="AI48" s="8">
        <v>45317</v>
      </c>
      <c r="AJ48" s="80">
        <f t="shared" si="2"/>
        <v>9.6666666666666661</v>
      </c>
      <c r="AK48" s="81">
        <f t="shared" si="3"/>
        <v>5.333333333333333</v>
      </c>
      <c r="AN48" s="51"/>
      <c r="AO48" s="51"/>
    </row>
    <row r="49" spans="1:41" x14ac:dyDescent="0.3">
      <c r="A49" s="8">
        <v>45324</v>
      </c>
      <c r="B49" s="27">
        <v>16</v>
      </c>
      <c r="C49" s="68">
        <v>6</v>
      </c>
      <c r="E49" s="8">
        <v>45338</v>
      </c>
      <c r="F49" s="27">
        <v>10</v>
      </c>
      <c r="G49" s="68">
        <v>14</v>
      </c>
      <c r="I49" s="8">
        <v>45324</v>
      </c>
      <c r="J49" s="27">
        <v>11</v>
      </c>
      <c r="K49" s="68">
        <v>7</v>
      </c>
      <c r="AA49" s="8">
        <v>45324</v>
      </c>
      <c r="AB49" s="27">
        <v>16</v>
      </c>
      <c r="AC49" s="68">
        <v>6</v>
      </c>
      <c r="AD49" s="28">
        <v>5</v>
      </c>
      <c r="AE49" s="28">
        <v>7</v>
      </c>
      <c r="AF49" s="27">
        <v>11</v>
      </c>
      <c r="AG49" s="68">
        <v>7</v>
      </c>
      <c r="AI49" s="8">
        <v>45324</v>
      </c>
      <c r="AJ49" s="80">
        <f t="shared" si="2"/>
        <v>10.666666666666666</v>
      </c>
      <c r="AK49" s="81">
        <f t="shared" si="3"/>
        <v>6.666666666666667</v>
      </c>
      <c r="AN49" s="51"/>
      <c r="AO49" s="51"/>
    </row>
    <row r="50" spans="1:41" x14ac:dyDescent="0.3">
      <c r="A50" s="8">
        <v>45331</v>
      </c>
      <c r="B50" s="27">
        <v>18</v>
      </c>
      <c r="C50" s="68">
        <v>13</v>
      </c>
      <c r="E50" s="8">
        <v>45345</v>
      </c>
      <c r="F50" s="27">
        <v>7</v>
      </c>
      <c r="G50" s="68">
        <v>7</v>
      </c>
      <c r="I50" s="8">
        <v>45331</v>
      </c>
      <c r="J50" s="27">
        <v>15</v>
      </c>
      <c r="K50" s="68">
        <v>11</v>
      </c>
      <c r="AA50" s="8">
        <v>45331</v>
      </c>
      <c r="AB50" s="27">
        <v>18</v>
      </c>
      <c r="AC50" s="68">
        <v>13</v>
      </c>
      <c r="AD50" s="28">
        <v>7</v>
      </c>
      <c r="AE50" s="28">
        <v>12</v>
      </c>
      <c r="AF50" s="27">
        <v>15</v>
      </c>
      <c r="AG50" s="68">
        <v>11</v>
      </c>
      <c r="AI50" s="8">
        <v>45331</v>
      </c>
      <c r="AJ50" s="80">
        <f t="shared" si="2"/>
        <v>13.333333333333334</v>
      </c>
      <c r="AK50" s="81">
        <f t="shared" si="3"/>
        <v>12</v>
      </c>
    </row>
    <row r="51" spans="1:41" x14ac:dyDescent="0.3">
      <c r="A51" s="8">
        <v>45338</v>
      </c>
      <c r="B51" s="27">
        <v>20</v>
      </c>
      <c r="C51" s="68">
        <v>13</v>
      </c>
      <c r="E51" s="8">
        <v>45352</v>
      </c>
      <c r="F51" s="27">
        <v>8</v>
      </c>
      <c r="G51" s="68">
        <v>9</v>
      </c>
      <c r="I51" s="8">
        <v>45338</v>
      </c>
      <c r="J51" s="27">
        <v>18</v>
      </c>
      <c r="K51" s="68">
        <v>12</v>
      </c>
      <c r="AA51" s="8">
        <v>45338</v>
      </c>
      <c r="AB51" s="27">
        <v>20</v>
      </c>
      <c r="AC51" s="68">
        <v>13</v>
      </c>
      <c r="AD51" s="28">
        <v>10</v>
      </c>
      <c r="AE51" s="28">
        <v>14</v>
      </c>
      <c r="AF51" s="27">
        <v>18</v>
      </c>
      <c r="AG51" s="68">
        <v>12</v>
      </c>
      <c r="AI51" s="8">
        <v>45338</v>
      </c>
      <c r="AJ51" s="80">
        <f t="shared" si="2"/>
        <v>16</v>
      </c>
      <c r="AK51" s="81">
        <f t="shared" si="3"/>
        <v>13</v>
      </c>
    </row>
    <row r="52" spans="1:41" x14ac:dyDescent="0.3">
      <c r="A52" s="8">
        <v>45345</v>
      </c>
      <c r="B52" s="27">
        <v>24</v>
      </c>
      <c r="C52" s="68">
        <v>10</v>
      </c>
      <c r="E52" s="8">
        <v>45359</v>
      </c>
      <c r="F52" s="27">
        <v>10</v>
      </c>
      <c r="G52" s="68">
        <v>11</v>
      </c>
      <c r="I52" s="8">
        <v>45345</v>
      </c>
      <c r="J52" s="27">
        <v>14</v>
      </c>
      <c r="K52" s="68">
        <v>7</v>
      </c>
      <c r="AA52" s="8">
        <v>45345</v>
      </c>
      <c r="AB52" s="27">
        <v>24</v>
      </c>
      <c r="AC52" s="68">
        <v>10</v>
      </c>
      <c r="AD52" s="28">
        <v>7</v>
      </c>
      <c r="AE52" s="28">
        <v>7</v>
      </c>
      <c r="AF52" s="27">
        <v>14</v>
      </c>
      <c r="AG52" s="68">
        <v>7</v>
      </c>
      <c r="AI52" s="8">
        <v>45345</v>
      </c>
      <c r="AJ52" s="80">
        <f t="shared" si="2"/>
        <v>15</v>
      </c>
      <c r="AK52" s="81">
        <f t="shared" si="3"/>
        <v>8</v>
      </c>
    </row>
    <row r="53" spans="1:41" x14ac:dyDescent="0.3">
      <c r="A53" s="8">
        <v>45352</v>
      </c>
      <c r="B53" s="27">
        <v>24</v>
      </c>
      <c r="C53" s="68">
        <v>9</v>
      </c>
      <c r="E53" s="8">
        <v>45366</v>
      </c>
      <c r="F53" s="27">
        <v>12</v>
      </c>
      <c r="G53" s="68">
        <v>13</v>
      </c>
      <c r="I53" s="8">
        <v>45373</v>
      </c>
      <c r="J53" s="27">
        <v>18</v>
      </c>
      <c r="K53" s="68">
        <v>13</v>
      </c>
      <c r="AA53" s="8">
        <v>45352</v>
      </c>
      <c r="AB53" s="27">
        <v>24</v>
      </c>
      <c r="AC53" s="68">
        <v>9</v>
      </c>
      <c r="AD53" s="28">
        <v>8</v>
      </c>
      <c r="AE53" s="28">
        <v>9</v>
      </c>
      <c r="AF53" s="27"/>
      <c r="AG53" s="68"/>
      <c r="AI53" s="8">
        <v>45352</v>
      </c>
      <c r="AJ53" s="80">
        <f t="shared" si="2"/>
        <v>16</v>
      </c>
      <c r="AK53" s="81">
        <f t="shared" si="3"/>
        <v>9</v>
      </c>
    </row>
    <row r="54" spans="1:41" x14ac:dyDescent="0.3">
      <c r="A54" s="8">
        <v>45359</v>
      </c>
      <c r="B54" s="27">
        <v>20</v>
      </c>
      <c r="C54" s="68">
        <v>12</v>
      </c>
      <c r="E54" s="8">
        <v>45373</v>
      </c>
      <c r="F54" s="27">
        <v>10</v>
      </c>
      <c r="G54" s="68">
        <v>11</v>
      </c>
      <c r="I54" s="8">
        <v>45380</v>
      </c>
      <c r="J54" s="27">
        <v>16</v>
      </c>
      <c r="K54" s="68">
        <v>8</v>
      </c>
      <c r="AA54" s="8">
        <v>45359</v>
      </c>
      <c r="AB54" s="27">
        <v>20</v>
      </c>
      <c r="AC54" s="68">
        <v>12</v>
      </c>
      <c r="AD54" s="28">
        <v>10</v>
      </c>
      <c r="AE54" s="28">
        <v>11</v>
      </c>
      <c r="AF54" s="27"/>
      <c r="AG54" s="68"/>
      <c r="AI54" s="8">
        <v>45359</v>
      </c>
      <c r="AJ54" s="80">
        <f t="shared" si="2"/>
        <v>15</v>
      </c>
      <c r="AK54" s="81">
        <f t="shared" si="3"/>
        <v>11.5</v>
      </c>
    </row>
    <row r="55" spans="1:41" ht="15" thickBot="1" x14ac:dyDescent="0.35">
      <c r="A55" s="8">
        <v>45366</v>
      </c>
      <c r="B55" s="27">
        <v>22</v>
      </c>
      <c r="C55" s="68">
        <v>13</v>
      </c>
      <c r="E55" s="9">
        <v>45380</v>
      </c>
      <c r="F55" s="31">
        <v>16</v>
      </c>
      <c r="G55" s="70">
        <v>13</v>
      </c>
      <c r="I55" s="9">
        <v>45387</v>
      </c>
      <c r="J55" s="31">
        <v>18</v>
      </c>
      <c r="K55" s="70">
        <v>13</v>
      </c>
      <c r="AA55" s="8">
        <v>45366</v>
      </c>
      <c r="AB55" s="27">
        <v>22</v>
      </c>
      <c r="AC55" s="68">
        <v>13</v>
      </c>
      <c r="AD55" s="28">
        <v>12</v>
      </c>
      <c r="AE55" s="28">
        <v>13</v>
      </c>
      <c r="AF55" s="27"/>
      <c r="AG55" s="68"/>
      <c r="AI55" s="8">
        <v>45366</v>
      </c>
      <c r="AJ55" s="80">
        <f t="shared" si="2"/>
        <v>17</v>
      </c>
      <c r="AK55" s="81">
        <f t="shared" si="3"/>
        <v>13</v>
      </c>
    </row>
    <row r="56" spans="1:41" x14ac:dyDescent="0.3">
      <c r="A56" s="8">
        <v>45373</v>
      </c>
      <c r="B56" s="27">
        <v>24</v>
      </c>
      <c r="C56" s="68">
        <v>14</v>
      </c>
      <c r="F56" s="88"/>
      <c r="AA56" s="8">
        <v>45373</v>
      </c>
      <c r="AB56" s="27">
        <v>24</v>
      </c>
      <c r="AC56" s="68">
        <v>14</v>
      </c>
      <c r="AD56" s="28">
        <v>10</v>
      </c>
      <c r="AE56" s="28">
        <v>11</v>
      </c>
      <c r="AF56" s="27">
        <v>18</v>
      </c>
      <c r="AG56" s="68">
        <v>13</v>
      </c>
      <c r="AI56" s="8">
        <v>45373</v>
      </c>
      <c r="AJ56" s="80">
        <f t="shared" si="2"/>
        <v>17.333333333333332</v>
      </c>
      <c r="AK56" s="81">
        <f t="shared" si="3"/>
        <v>12.666666666666666</v>
      </c>
    </row>
    <row r="57" spans="1:41" x14ac:dyDescent="0.3">
      <c r="A57" s="8">
        <v>45380</v>
      </c>
      <c r="B57" s="27">
        <v>28</v>
      </c>
      <c r="C57" s="68">
        <v>16</v>
      </c>
      <c r="AA57" s="8">
        <v>45380</v>
      </c>
      <c r="AB57" s="27">
        <v>28</v>
      </c>
      <c r="AC57" s="68">
        <v>16</v>
      </c>
      <c r="AD57" s="28">
        <v>16</v>
      </c>
      <c r="AE57" s="28">
        <v>13</v>
      </c>
      <c r="AF57" s="27">
        <v>16</v>
      </c>
      <c r="AG57" s="68">
        <v>8</v>
      </c>
      <c r="AI57" s="8">
        <v>45380</v>
      </c>
      <c r="AJ57" s="80">
        <f t="shared" si="2"/>
        <v>20</v>
      </c>
      <c r="AK57" s="81">
        <f t="shared" si="3"/>
        <v>12.333333333333334</v>
      </c>
    </row>
    <row r="58" spans="1:41" ht="15" thickBot="1" x14ac:dyDescent="0.35">
      <c r="A58" s="9">
        <v>45387</v>
      </c>
      <c r="B58" s="31">
        <v>39</v>
      </c>
      <c r="C58" s="70">
        <v>16</v>
      </c>
      <c r="AA58" s="9">
        <v>45387</v>
      </c>
      <c r="AB58" s="31">
        <v>39</v>
      </c>
      <c r="AC58" s="70">
        <v>16</v>
      </c>
      <c r="AD58" s="32"/>
      <c r="AE58" s="32"/>
      <c r="AF58" s="31">
        <v>18</v>
      </c>
      <c r="AG58" s="70">
        <v>13</v>
      </c>
      <c r="AI58" s="9">
        <v>45387</v>
      </c>
      <c r="AJ58" s="82">
        <f t="shared" si="2"/>
        <v>28.5</v>
      </c>
      <c r="AK58" s="83">
        <f t="shared" si="3"/>
        <v>14.5</v>
      </c>
    </row>
    <row r="59" spans="1:41" x14ac:dyDescent="0.3">
      <c r="AB59" s="88"/>
      <c r="AC59" s="88"/>
      <c r="AD59" s="88"/>
      <c r="AE59" s="88"/>
      <c r="AF59" s="88"/>
      <c r="AG59" s="88"/>
      <c r="AJ59" s="88"/>
      <c r="AK59" s="88"/>
    </row>
    <row r="60" spans="1:41" x14ac:dyDescent="0.3">
      <c r="A60" s="1" t="s">
        <v>38</v>
      </c>
      <c r="AA60" s="1" t="s">
        <v>38</v>
      </c>
    </row>
    <row r="61" spans="1:41" ht="15" thickBot="1" x14ac:dyDescent="0.35">
      <c r="N61" s="1"/>
    </row>
    <row r="62" spans="1:41" ht="15" thickBot="1" x14ac:dyDescent="0.35">
      <c r="A62" s="214"/>
      <c r="B62" s="219" t="s">
        <v>13</v>
      </c>
      <c r="C62" s="224"/>
      <c r="D62" s="1"/>
      <c r="E62" s="215"/>
      <c r="F62" s="219" t="s">
        <v>14</v>
      </c>
      <c r="G62" s="224"/>
      <c r="H62" s="1"/>
      <c r="I62" s="215"/>
      <c r="J62" s="219" t="s">
        <v>15</v>
      </c>
      <c r="K62" s="224"/>
      <c r="L62" s="1"/>
      <c r="M62" s="215"/>
      <c r="N62" s="219" t="s">
        <v>22</v>
      </c>
      <c r="O62" s="224"/>
      <c r="AA62" s="214"/>
      <c r="AB62" s="219" t="s">
        <v>13</v>
      </c>
      <c r="AC62" s="221"/>
      <c r="AD62" s="219" t="s">
        <v>14</v>
      </c>
      <c r="AE62" s="221"/>
      <c r="AF62" s="219" t="s">
        <v>15</v>
      </c>
      <c r="AG62" s="221"/>
      <c r="AH62" s="219" t="s">
        <v>22</v>
      </c>
      <c r="AI62" s="221"/>
      <c r="AK62" s="214"/>
      <c r="AL62" s="219" t="s">
        <v>41</v>
      </c>
      <c r="AM62" s="221"/>
    </row>
    <row r="63" spans="1:41" ht="15" thickBot="1" x14ac:dyDescent="0.35">
      <c r="A63" s="218" t="s">
        <v>9</v>
      </c>
      <c r="B63" s="160" t="s">
        <v>234</v>
      </c>
      <c r="C63" s="162" t="s">
        <v>235</v>
      </c>
      <c r="E63" s="218" t="s">
        <v>9</v>
      </c>
      <c r="F63" s="160" t="s">
        <v>234</v>
      </c>
      <c r="G63" s="162" t="s">
        <v>235</v>
      </c>
      <c r="I63" s="218" t="s">
        <v>9</v>
      </c>
      <c r="J63" s="160" t="s">
        <v>234</v>
      </c>
      <c r="K63" s="162" t="s">
        <v>235</v>
      </c>
      <c r="M63" s="218" t="s">
        <v>9</v>
      </c>
      <c r="N63" s="160" t="s">
        <v>234</v>
      </c>
      <c r="O63" s="162" t="s">
        <v>235</v>
      </c>
      <c r="AA63" s="218" t="s">
        <v>9</v>
      </c>
      <c r="AB63" s="160" t="s">
        <v>234</v>
      </c>
      <c r="AC63" s="162" t="s">
        <v>235</v>
      </c>
      <c r="AD63" s="160" t="s">
        <v>234</v>
      </c>
      <c r="AE63" s="162" t="s">
        <v>235</v>
      </c>
      <c r="AF63" s="160" t="s">
        <v>234</v>
      </c>
      <c r="AG63" s="162" t="s">
        <v>235</v>
      </c>
      <c r="AH63" s="160" t="s">
        <v>234</v>
      </c>
      <c r="AI63" s="162" t="s">
        <v>235</v>
      </c>
      <c r="AK63" s="218" t="s">
        <v>9</v>
      </c>
      <c r="AL63" s="160" t="s">
        <v>234</v>
      </c>
      <c r="AM63" s="162" t="s">
        <v>235</v>
      </c>
    </row>
    <row r="64" spans="1:41" x14ac:dyDescent="0.3">
      <c r="A64" s="12">
        <v>45030</v>
      </c>
      <c r="B64" s="22">
        <v>10</v>
      </c>
      <c r="C64" s="71">
        <v>9</v>
      </c>
      <c r="E64" s="12">
        <v>45030</v>
      </c>
      <c r="F64" s="22">
        <v>11</v>
      </c>
      <c r="G64" s="71">
        <v>12</v>
      </c>
      <c r="I64" s="12">
        <v>45030</v>
      </c>
      <c r="J64" s="15">
        <v>12</v>
      </c>
      <c r="K64" s="67">
        <v>12</v>
      </c>
      <c r="M64" s="12">
        <v>45030</v>
      </c>
      <c r="N64" s="22">
        <v>9</v>
      </c>
      <c r="O64" s="71">
        <v>13</v>
      </c>
      <c r="AA64" s="12">
        <v>45030</v>
      </c>
      <c r="AB64" s="22">
        <v>10</v>
      </c>
      <c r="AC64" s="25">
        <v>9</v>
      </c>
      <c r="AD64" s="22">
        <v>11</v>
      </c>
      <c r="AE64" s="71">
        <v>12</v>
      </c>
      <c r="AF64" s="87">
        <v>12</v>
      </c>
      <c r="AG64" s="23">
        <v>12</v>
      </c>
      <c r="AH64" s="22">
        <v>9</v>
      </c>
      <c r="AI64" s="71">
        <v>13</v>
      </c>
      <c r="AK64" s="12">
        <v>45030</v>
      </c>
      <c r="AL64" s="216">
        <f t="shared" ref="AL64:AL95" si="4">AVERAGE(AB64,AD64,AF64,AH64)</f>
        <v>10.5</v>
      </c>
      <c r="AM64" s="79">
        <f t="shared" ref="AM64:AM95" si="5">AVERAGE(AC64,AE64,AG64,AI64)</f>
        <v>11.5</v>
      </c>
    </row>
    <row r="65" spans="1:39" x14ac:dyDescent="0.3">
      <c r="A65" s="8">
        <v>45037</v>
      </c>
      <c r="B65" s="27">
        <v>12</v>
      </c>
      <c r="C65" s="68">
        <v>10</v>
      </c>
      <c r="E65" s="8">
        <v>45037</v>
      </c>
      <c r="F65" s="27">
        <v>12</v>
      </c>
      <c r="G65" s="68">
        <v>13</v>
      </c>
      <c r="I65" s="8">
        <v>45037</v>
      </c>
      <c r="J65" s="16">
        <v>14</v>
      </c>
      <c r="K65" s="72">
        <v>14</v>
      </c>
      <c r="M65" s="8">
        <v>45037</v>
      </c>
      <c r="N65" s="27">
        <v>11</v>
      </c>
      <c r="O65" s="68">
        <v>17</v>
      </c>
      <c r="AA65" s="8">
        <v>45037</v>
      </c>
      <c r="AB65" s="27">
        <v>12</v>
      </c>
      <c r="AC65" s="28">
        <v>10</v>
      </c>
      <c r="AD65" s="27">
        <v>12</v>
      </c>
      <c r="AE65" s="68">
        <v>13</v>
      </c>
      <c r="AF65" s="17">
        <v>14</v>
      </c>
      <c r="AG65" s="17">
        <v>14</v>
      </c>
      <c r="AH65" s="27">
        <v>11</v>
      </c>
      <c r="AI65" s="68">
        <v>17</v>
      </c>
      <c r="AK65" s="8">
        <v>45037</v>
      </c>
      <c r="AL65" s="166">
        <f t="shared" si="4"/>
        <v>12.25</v>
      </c>
      <c r="AM65" s="81">
        <f t="shared" si="5"/>
        <v>13.5</v>
      </c>
    </row>
    <row r="66" spans="1:39" x14ac:dyDescent="0.3">
      <c r="A66" s="8">
        <v>45044</v>
      </c>
      <c r="B66" s="27">
        <v>12</v>
      </c>
      <c r="C66" s="68">
        <v>13</v>
      </c>
      <c r="E66" s="8">
        <v>45044</v>
      </c>
      <c r="F66" s="27">
        <v>19</v>
      </c>
      <c r="G66" s="68">
        <v>16</v>
      </c>
      <c r="I66" s="8">
        <v>45044</v>
      </c>
      <c r="J66" s="16">
        <v>16</v>
      </c>
      <c r="K66" s="72">
        <v>16</v>
      </c>
      <c r="M66" s="8">
        <v>45044</v>
      </c>
      <c r="N66" s="27">
        <v>15</v>
      </c>
      <c r="O66" s="68">
        <v>18</v>
      </c>
      <c r="AA66" s="8">
        <v>45044</v>
      </c>
      <c r="AB66" s="27">
        <v>12</v>
      </c>
      <c r="AC66" s="28">
        <v>13</v>
      </c>
      <c r="AD66" s="27">
        <v>19</v>
      </c>
      <c r="AE66" s="68">
        <v>16</v>
      </c>
      <c r="AF66" s="17">
        <v>16</v>
      </c>
      <c r="AG66" s="17">
        <v>16</v>
      </c>
      <c r="AH66" s="27">
        <v>15</v>
      </c>
      <c r="AI66" s="68">
        <v>18</v>
      </c>
      <c r="AK66" s="8">
        <v>45044</v>
      </c>
      <c r="AL66" s="166">
        <f t="shared" si="4"/>
        <v>15.5</v>
      </c>
      <c r="AM66" s="81">
        <f t="shared" si="5"/>
        <v>15.75</v>
      </c>
    </row>
    <row r="67" spans="1:39" x14ac:dyDescent="0.3">
      <c r="A67" s="8">
        <v>45051</v>
      </c>
      <c r="B67" s="27">
        <v>21</v>
      </c>
      <c r="C67" s="68">
        <v>19</v>
      </c>
      <c r="E67" s="8">
        <v>45051</v>
      </c>
      <c r="F67" s="27">
        <v>23</v>
      </c>
      <c r="G67" s="68">
        <v>19</v>
      </c>
      <c r="I67" s="8">
        <v>45051</v>
      </c>
      <c r="J67" s="16">
        <v>24</v>
      </c>
      <c r="K67" s="72">
        <v>18</v>
      </c>
      <c r="M67" s="8">
        <v>45051</v>
      </c>
      <c r="N67" s="27">
        <v>20</v>
      </c>
      <c r="O67" s="68">
        <v>21</v>
      </c>
      <c r="AA67" s="8">
        <v>45051</v>
      </c>
      <c r="AB67" s="27">
        <v>21</v>
      </c>
      <c r="AC67" s="28">
        <v>19</v>
      </c>
      <c r="AD67" s="27">
        <v>23</v>
      </c>
      <c r="AE67" s="68">
        <v>19</v>
      </c>
      <c r="AF67" s="17">
        <v>24</v>
      </c>
      <c r="AG67" s="17">
        <v>18</v>
      </c>
      <c r="AH67" s="27">
        <v>20</v>
      </c>
      <c r="AI67" s="68">
        <v>21</v>
      </c>
      <c r="AK67" s="8">
        <v>45051</v>
      </c>
      <c r="AL67" s="166">
        <f t="shared" si="4"/>
        <v>22</v>
      </c>
      <c r="AM67" s="81">
        <f t="shared" si="5"/>
        <v>19.25</v>
      </c>
    </row>
    <row r="68" spans="1:39" x14ac:dyDescent="0.3">
      <c r="A68" s="8">
        <v>45058</v>
      </c>
      <c r="B68" s="27">
        <v>21</v>
      </c>
      <c r="C68" s="68">
        <v>11</v>
      </c>
      <c r="E68" s="8">
        <v>45058</v>
      </c>
      <c r="F68" s="27">
        <v>21</v>
      </c>
      <c r="G68" s="68">
        <v>16</v>
      </c>
      <c r="I68" s="8">
        <v>45058</v>
      </c>
      <c r="J68" s="16">
        <v>20</v>
      </c>
      <c r="K68" s="72">
        <v>18</v>
      </c>
      <c r="M68" s="8">
        <v>45058</v>
      </c>
      <c r="N68" s="27">
        <v>18</v>
      </c>
      <c r="O68" s="68">
        <v>19</v>
      </c>
      <c r="AA68" s="8">
        <v>45058</v>
      </c>
      <c r="AB68" s="27">
        <v>21</v>
      </c>
      <c r="AC68" s="28">
        <v>11</v>
      </c>
      <c r="AD68" s="27">
        <v>21</v>
      </c>
      <c r="AE68" s="68">
        <v>16</v>
      </c>
      <c r="AF68" s="17">
        <v>20</v>
      </c>
      <c r="AG68" s="17">
        <v>18</v>
      </c>
      <c r="AH68" s="27">
        <v>18</v>
      </c>
      <c r="AI68" s="68">
        <v>19</v>
      </c>
      <c r="AK68" s="8">
        <v>45058</v>
      </c>
      <c r="AL68" s="166">
        <f t="shared" si="4"/>
        <v>20</v>
      </c>
      <c r="AM68" s="81">
        <f t="shared" si="5"/>
        <v>16</v>
      </c>
    </row>
    <row r="69" spans="1:39" x14ac:dyDescent="0.3">
      <c r="A69" s="8">
        <v>45065</v>
      </c>
      <c r="B69" s="27">
        <v>21</v>
      </c>
      <c r="C69" s="68">
        <v>19</v>
      </c>
      <c r="E69" s="8">
        <v>45065</v>
      </c>
      <c r="F69" s="27">
        <v>16</v>
      </c>
      <c r="G69" s="68">
        <v>19</v>
      </c>
      <c r="I69" s="8">
        <v>45065</v>
      </c>
      <c r="J69" s="16">
        <v>20</v>
      </c>
      <c r="K69" s="72">
        <v>18</v>
      </c>
      <c r="M69" s="8">
        <v>45065</v>
      </c>
      <c r="N69" s="27">
        <v>17</v>
      </c>
      <c r="O69" s="68">
        <v>22</v>
      </c>
      <c r="AA69" s="8">
        <v>45065</v>
      </c>
      <c r="AB69" s="27">
        <v>21</v>
      </c>
      <c r="AC69" s="28">
        <v>19</v>
      </c>
      <c r="AD69" s="27">
        <v>16</v>
      </c>
      <c r="AE69" s="68">
        <v>19</v>
      </c>
      <c r="AF69" s="17">
        <v>20</v>
      </c>
      <c r="AG69" s="17">
        <v>18</v>
      </c>
      <c r="AH69" s="27">
        <v>17</v>
      </c>
      <c r="AI69" s="68">
        <v>22</v>
      </c>
      <c r="AK69" s="8">
        <v>45065</v>
      </c>
      <c r="AL69" s="166">
        <f t="shared" si="4"/>
        <v>18.5</v>
      </c>
      <c r="AM69" s="81">
        <f t="shared" si="5"/>
        <v>19.5</v>
      </c>
    </row>
    <row r="70" spans="1:39" x14ac:dyDescent="0.3">
      <c r="A70" s="8">
        <v>45072</v>
      </c>
      <c r="B70" s="27">
        <v>21</v>
      </c>
      <c r="C70" s="68">
        <v>17</v>
      </c>
      <c r="E70" s="8">
        <v>45072</v>
      </c>
      <c r="F70" s="27">
        <v>19</v>
      </c>
      <c r="G70" s="68">
        <v>21</v>
      </c>
      <c r="I70" s="8">
        <v>45072</v>
      </c>
      <c r="J70" s="16">
        <v>22</v>
      </c>
      <c r="K70" s="72">
        <v>19</v>
      </c>
      <c r="M70" s="8">
        <v>45072</v>
      </c>
      <c r="N70" s="27">
        <v>18</v>
      </c>
      <c r="O70" s="68">
        <v>21</v>
      </c>
      <c r="AA70" s="8">
        <v>45072</v>
      </c>
      <c r="AB70" s="27">
        <v>21</v>
      </c>
      <c r="AC70" s="28">
        <v>17</v>
      </c>
      <c r="AD70" s="27">
        <v>19</v>
      </c>
      <c r="AE70" s="68">
        <v>21</v>
      </c>
      <c r="AF70" s="17">
        <v>22</v>
      </c>
      <c r="AG70" s="17">
        <v>19</v>
      </c>
      <c r="AH70" s="27">
        <v>18</v>
      </c>
      <c r="AI70" s="68">
        <v>21</v>
      </c>
      <c r="AK70" s="8">
        <v>45072</v>
      </c>
      <c r="AL70" s="166">
        <f t="shared" si="4"/>
        <v>20</v>
      </c>
      <c r="AM70" s="81">
        <f t="shared" si="5"/>
        <v>19.5</v>
      </c>
    </row>
    <row r="71" spans="1:39" x14ac:dyDescent="0.3">
      <c r="A71" s="8">
        <v>45079</v>
      </c>
      <c r="B71" s="27">
        <v>24</v>
      </c>
      <c r="C71" s="68">
        <v>20</v>
      </c>
      <c r="E71" s="8">
        <v>45079</v>
      </c>
      <c r="F71" s="27">
        <v>20</v>
      </c>
      <c r="G71" s="68">
        <v>24</v>
      </c>
      <c r="I71" s="8">
        <v>45079</v>
      </c>
      <c r="J71" s="18">
        <v>25</v>
      </c>
      <c r="K71" s="73">
        <v>23</v>
      </c>
      <c r="M71" s="8">
        <v>45079</v>
      </c>
      <c r="N71" s="27">
        <v>20</v>
      </c>
      <c r="O71" s="68">
        <v>20</v>
      </c>
      <c r="AA71" s="8">
        <v>45079</v>
      </c>
      <c r="AB71" s="27">
        <v>24</v>
      </c>
      <c r="AC71" s="28">
        <v>20</v>
      </c>
      <c r="AD71" s="27">
        <v>20</v>
      </c>
      <c r="AE71" s="68">
        <v>24</v>
      </c>
      <c r="AF71" s="19">
        <v>25</v>
      </c>
      <c r="AG71" s="19">
        <v>23</v>
      </c>
      <c r="AH71" s="27">
        <v>20</v>
      </c>
      <c r="AI71" s="68">
        <v>20</v>
      </c>
      <c r="AK71" s="8">
        <v>45079</v>
      </c>
      <c r="AL71" s="166">
        <f t="shared" si="4"/>
        <v>22.25</v>
      </c>
      <c r="AM71" s="81">
        <f t="shared" si="5"/>
        <v>21.75</v>
      </c>
    </row>
    <row r="72" spans="1:39" x14ac:dyDescent="0.3">
      <c r="A72" s="8">
        <v>45086</v>
      </c>
      <c r="B72" s="27">
        <v>30</v>
      </c>
      <c r="C72" s="68">
        <v>29</v>
      </c>
      <c r="E72" s="8">
        <v>45086</v>
      </c>
      <c r="F72" s="27">
        <v>21</v>
      </c>
      <c r="G72" s="68">
        <v>23</v>
      </c>
      <c r="I72" s="8">
        <v>45086</v>
      </c>
      <c r="J72" s="18">
        <v>27</v>
      </c>
      <c r="K72" s="73">
        <v>27</v>
      </c>
      <c r="M72" s="8">
        <v>45086</v>
      </c>
      <c r="N72" s="27">
        <v>26</v>
      </c>
      <c r="O72" s="68">
        <v>30</v>
      </c>
      <c r="AA72" s="8">
        <v>45086</v>
      </c>
      <c r="AB72" s="27">
        <v>30</v>
      </c>
      <c r="AC72" s="28">
        <v>29</v>
      </c>
      <c r="AD72" s="27">
        <v>21</v>
      </c>
      <c r="AE72" s="68">
        <v>23</v>
      </c>
      <c r="AF72" s="19">
        <v>27</v>
      </c>
      <c r="AG72" s="19">
        <v>27</v>
      </c>
      <c r="AH72" s="27">
        <v>26</v>
      </c>
      <c r="AI72" s="68">
        <v>30</v>
      </c>
      <c r="AK72" s="8">
        <v>45086</v>
      </c>
      <c r="AL72" s="166">
        <f t="shared" si="4"/>
        <v>26</v>
      </c>
      <c r="AM72" s="81">
        <f t="shared" si="5"/>
        <v>27.25</v>
      </c>
    </row>
    <row r="73" spans="1:39" x14ac:dyDescent="0.3">
      <c r="A73" s="8">
        <v>45093</v>
      </c>
      <c r="B73" s="27">
        <v>26</v>
      </c>
      <c r="C73" s="68">
        <v>28</v>
      </c>
      <c r="E73" s="8">
        <v>45093</v>
      </c>
      <c r="F73" s="27">
        <v>24</v>
      </c>
      <c r="G73" s="68">
        <v>29</v>
      </c>
      <c r="I73" s="8">
        <v>45100</v>
      </c>
      <c r="J73" s="58">
        <v>25</v>
      </c>
      <c r="K73" s="74">
        <v>25</v>
      </c>
      <c r="M73" s="8">
        <v>45107</v>
      </c>
      <c r="N73" s="46">
        <v>20</v>
      </c>
      <c r="O73" s="69">
        <v>20</v>
      </c>
      <c r="AA73" s="8">
        <v>45093</v>
      </c>
      <c r="AB73" s="27">
        <v>26</v>
      </c>
      <c r="AC73" s="28">
        <v>28</v>
      </c>
      <c r="AD73" s="27">
        <v>24</v>
      </c>
      <c r="AE73" s="68">
        <v>29</v>
      </c>
      <c r="AF73" s="19"/>
      <c r="AG73" s="19"/>
      <c r="AH73" s="27"/>
      <c r="AI73" s="68"/>
      <c r="AK73" s="8">
        <v>45093</v>
      </c>
      <c r="AL73" s="166">
        <f t="shared" si="4"/>
        <v>25</v>
      </c>
      <c r="AM73" s="81">
        <f t="shared" si="5"/>
        <v>28.5</v>
      </c>
    </row>
    <row r="74" spans="1:39" x14ac:dyDescent="0.3">
      <c r="A74" s="8">
        <v>45100</v>
      </c>
      <c r="B74" s="46">
        <v>26</v>
      </c>
      <c r="C74" s="69">
        <v>28</v>
      </c>
      <c r="E74" s="8">
        <v>45100</v>
      </c>
      <c r="F74" s="46">
        <v>21</v>
      </c>
      <c r="G74" s="69">
        <v>24</v>
      </c>
      <c r="I74" s="8">
        <v>45107</v>
      </c>
      <c r="J74" s="58">
        <v>22</v>
      </c>
      <c r="K74" s="74">
        <v>19</v>
      </c>
      <c r="M74" s="8">
        <v>45114</v>
      </c>
      <c r="N74" s="46">
        <v>25</v>
      </c>
      <c r="O74" s="69">
        <v>30</v>
      </c>
      <c r="AA74" s="8">
        <v>45100</v>
      </c>
      <c r="AB74" s="46">
        <v>26</v>
      </c>
      <c r="AC74" s="47">
        <v>28</v>
      </c>
      <c r="AD74" s="46">
        <v>21</v>
      </c>
      <c r="AE74" s="69">
        <v>24</v>
      </c>
      <c r="AF74" s="59">
        <v>25</v>
      </c>
      <c r="AG74" s="59">
        <v>25</v>
      </c>
      <c r="AH74" s="46"/>
      <c r="AI74" s="68"/>
      <c r="AK74" s="8">
        <v>45100</v>
      </c>
      <c r="AL74" s="166">
        <f t="shared" si="4"/>
        <v>24</v>
      </c>
      <c r="AM74" s="81">
        <f t="shared" si="5"/>
        <v>25.666666666666668</v>
      </c>
    </row>
    <row r="75" spans="1:39" x14ac:dyDescent="0.3">
      <c r="A75" s="8">
        <v>45107</v>
      </c>
      <c r="B75" s="46">
        <v>28</v>
      </c>
      <c r="C75" s="69">
        <v>30</v>
      </c>
      <c r="E75" s="8">
        <v>45107</v>
      </c>
      <c r="F75" s="46">
        <v>22</v>
      </c>
      <c r="G75" s="69">
        <v>23</v>
      </c>
      <c r="I75" s="8">
        <v>45114</v>
      </c>
      <c r="J75" s="58">
        <v>22</v>
      </c>
      <c r="K75" s="74">
        <v>24</v>
      </c>
      <c r="M75" s="8">
        <v>45121</v>
      </c>
      <c r="N75" s="46">
        <v>20</v>
      </c>
      <c r="O75" s="69">
        <v>19</v>
      </c>
      <c r="AA75" s="8">
        <v>45107</v>
      </c>
      <c r="AB75" s="46">
        <v>28</v>
      </c>
      <c r="AC75" s="47">
        <v>30</v>
      </c>
      <c r="AD75" s="46">
        <v>22</v>
      </c>
      <c r="AE75" s="69">
        <v>23</v>
      </c>
      <c r="AF75" s="59">
        <v>22</v>
      </c>
      <c r="AG75" s="59">
        <v>19</v>
      </c>
      <c r="AH75" s="46">
        <v>20</v>
      </c>
      <c r="AI75" s="69">
        <v>20</v>
      </c>
      <c r="AK75" s="8">
        <v>45107</v>
      </c>
      <c r="AL75" s="166">
        <f t="shared" si="4"/>
        <v>23</v>
      </c>
      <c r="AM75" s="81">
        <f t="shared" si="5"/>
        <v>23</v>
      </c>
    </row>
    <row r="76" spans="1:39" x14ac:dyDescent="0.3">
      <c r="A76" s="8">
        <v>45114</v>
      </c>
      <c r="B76" s="46">
        <v>26</v>
      </c>
      <c r="C76" s="69">
        <v>31</v>
      </c>
      <c r="E76" s="8">
        <v>45114</v>
      </c>
      <c r="F76" s="46">
        <v>23</v>
      </c>
      <c r="G76" s="69">
        <v>33</v>
      </c>
      <c r="I76" s="8">
        <v>45121</v>
      </c>
      <c r="J76" s="46">
        <v>21</v>
      </c>
      <c r="K76" s="69">
        <v>22</v>
      </c>
      <c r="M76" s="8">
        <v>45128</v>
      </c>
      <c r="N76" s="62">
        <v>20</v>
      </c>
      <c r="O76" s="77">
        <v>20</v>
      </c>
      <c r="AA76" s="8">
        <v>45114</v>
      </c>
      <c r="AB76" s="46">
        <v>26</v>
      </c>
      <c r="AC76" s="47">
        <v>31</v>
      </c>
      <c r="AD76" s="46">
        <v>23</v>
      </c>
      <c r="AE76" s="69">
        <v>33</v>
      </c>
      <c r="AF76" s="59">
        <v>22</v>
      </c>
      <c r="AG76" s="59">
        <v>24</v>
      </c>
      <c r="AH76" s="46">
        <v>25</v>
      </c>
      <c r="AI76" s="69">
        <v>30</v>
      </c>
      <c r="AK76" s="8">
        <v>45114</v>
      </c>
      <c r="AL76" s="166">
        <f t="shared" si="4"/>
        <v>24</v>
      </c>
      <c r="AM76" s="81">
        <f t="shared" si="5"/>
        <v>29.5</v>
      </c>
    </row>
    <row r="77" spans="1:39" x14ac:dyDescent="0.3">
      <c r="A77" s="8">
        <v>45121</v>
      </c>
      <c r="B77" s="46">
        <v>25</v>
      </c>
      <c r="C77" s="69">
        <v>26</v>
      </c>
      <c r="E77" s="8">
        <v>45121</v>
      </c>
      <c r="F77" s="46">
        <v>21</v>
      </c>
      <c r="G77" s="69">
        <v>25</v>
      </c>
      <c r="I77" s="8">
        <v>45128</v>
      </c>
      <c r="J77" s="46">
        <v>20</v>
      </c>
      <c r="K77" s="69">
        <v>21</v>
      </c>
      <c r="M77" s="8">
        <v>45135</v>
      </c>
      <c r="N77" s="46">
        <v>20</v>
      </c>
      <c r="O77" s="69">
        <v>23</v>
      </c>
      <c r="AA77" s="8">
        <v>45121</v>
      </c>
      <c r="AB77" s="46">
        <v>25</v>
      </c>
      <c r="AC77" s="47">
        <v>26</v>
      </c>
      <c r="AD77" s="46">
        <v>21</v>
      </c>
      <c r="AE77" s="69">
        <v>25</v>
      </c>
      <c r="AF77" s="47">
        <v>21</v>
      </c>
      <c r="AG77" s="47">
        <v>22</v>
      </c>
      <c r="AH77" s="46">
        <v>20</v>
      </c>
      <c r="AI77" s="69">
        <v>19</v>
      </c>
      <c r="AK77" s="8">
        <v>45121</v>
      </c>
      <c r="AL77" s="166">
        <f t="shared" si="4"/>
        <v>21.75</v>
      </c>
      <c r="AM77" s="81">
        <f t="shared" si="5"/>
        <v>23</v>
      </c>
    </row>
    <row r="78" spans="1:39" x14ac:dyDescent="0.3">
      <c r="A78" s="8">
        <v>45128</v>
      </c>
      <c r="B78" s="46">
        <v>23</v>
      </c>
      <c r="C78" s="69">
        <v>22</v>
      </c>
      <c r="E78" s="8">
        <v>45128</v>
      </c>
      <c r="F78" s="46">
        <v>21</v>
      </c>
      <c r="G78" s="69">
        <v>21</v>
      </c>
      <c r="I78" s="8">
        <v>45135</v>
      </c>
      <c r="J78" s="46">
        <v>21</v>
      </c>
      <c r="K78" s="69">
        <v>22</v>
      </c>
      <c r="M78" s="8">
        <v>45142</v>
      </c>
      <c r="N78" s="27">
        <v>20</v>
      </c>
      <c r="O78" s="68">
        <v>18</v>
      </c>
      <c r="AA78" s="8">
        <v>45128</v>
      </c>
      <c r="AB78" s="46">
        <v>23</v>
      </c>
      <c r="AC78" s="47">
        <v>22</v>
      </c>
      <c r="AD78" s="46">
        <v>21</v>
      </c>
      <c r="AE78" s="69">
        <v>21</v>
      </c>
      <c r="AF78" s="47">
        <v>20</v>
      </c>
      <c r="AG78" s="47">
        <v>21</v>
      </c>
      <c r="AH78" s="62">
        <v>20</v>
      </c>
      <c r="AI78" s="77">
        <v>20</v>
      </c>
      <c r="AK78" s="8">
        <v>45128</v>
      </c>
      <c r="AL78" s="166">
        <f t="shared" si="4"/>
        <v>21</v>
      </c>
      <c r="AM78" s="81">
        <f t="shared" si="5"/>
        <v>21</v>
      </c>
    </row>
    <row r="79" spans="1:39" x14ac:dyDescent="0.3">
      <c r="A79" s="8">
        <v>45142</v>
      </c>
      <c r="B79" s="27">
        <v>24.5</v>
      </c>
      <c r="C79" s="68">
        <v>16</v>
      </c>
      <c r="E79" s="8">
        <v>45135</v>
      </c>
      <c r="F79" s="46">
        <v>23</v>
      </c>
      <c r="G79" s="69">
        <v>23</v>
      </c>
      <c r="I79" s="8">
        <v>45142</v>
      </c>
      <c r="J79" s="27">
        <v>20</v>
      </c>
      <c r="K79" s="68">
        <v>21</v>
      </c>
      <c r="M79" s="8">
        <v>45149</v>
      </c>
      <c r="N79" s="27">
        <v>24</v>
      </c>
      <c r="O79" s="68">
        <v>27</v>
      </c>
      <c r="AA79" s="8">
        <v>45135</v>
      </c>
      <c r="AB79" s="46"/>
      <c r="AC79" s="47"/>
      <c r="AD79" s="46">
        <v>23</v>
      </c>
      <c r="AE79" s="69">
        <v>23</v>
      </c>
      <c r="AF79" s="47">
        <v>21</v>
      </c>
      <c r="AG79" s="47">
        <v>22</v>
      </c>
      <c r="AH79" s="46">
        <v>20</v>
      </c>
      <c r="AI79" s="69">
        <v>23</v>
      </c>
      <c r="AK79" s="8">
        <v>45135</v>
      </c>
      <c r="AL79" s="166">
        <f t="shared" si="4"/>
        <v>21.333333333333332</v>
      </c>
      <c r="AM79" s="81">
        <f t="shared" si="5"/>
        <v>22.666666666666668</v>
      </c>
    </row>
    <row r="80" spans="1:39" x14ac:dyDescent="0.3">
      <c r="A80" s="8">
        <v>45149</v>
      </c>
      <c r="B80" s="27">
        <v>28</v>
      </c>
      <c r="C80" s="68">
        <v>27</v>
      </c>
      <c r="E80" s="8">
        <v>45142</v>
      </c>
      <c r="F80" s="27">
        <v>21</v>
      </c>
      <c r="G80" s="68">
        <v>23</v>
      </c>
      <c r="I80" s="8">
        <v>45156</v>
      </c>
      <c r="J80" s="27">
        <v>25</v>
      </c>
      <c r="K80" s="68">
        <v>22</v>
      </c>
      <c r="M80" s="8">
        <v>45156</v>
      </c>
      <c r="N80" s="27">
        <v>25</v>
      </c>
      <c r="O80" s="68">
        <v>28</v>
      </c>
      <c r="AA80" s="8">
        <v>45142</v>
      </c>
      <c r="AB80" s="27">
        <v>24.5</v>
      </c>
      <c r="AC80" s="28">
        <v>16</v>
      </c>
      <c r="AD80" s="27">
        <v>21</v>
      </c>
      <c r="AE80" s="68">
        <v>23</v>
      </c>
      <c r="AF80" s="28">
        <v>20</v>
      </c>
      <c r="AG80" s="28">
        <v>21</v>
      </c>
      <c r="AH80" s="27">
        <v>20</v>
      </c>
      <c r="AI80" s="68">
        <v>18</v>
      </c>
      <c r="AK80" s="8">
        <v>45142</v>
      </c>
      <c r="AL80" s="166">
        <f t="shared" si="4"/>
        <v>21.375</v>
      </c>
      <c r="AM80" s="81">
        <f t="shared" si="5"/>
        <v>19.5</v>
      </c>
    </row>
    <row r="81" spans="1:39" x14ac:dyDescent="0.3">
      <c r="A81" s="8">
        <v>45156</v>
      </c>
      <c r="B81" s="27">
        <v>26</v>
      </c>
      <c r="C81" s="68">
        <v>25</v>
      </c>
      <c r="E81" s="8">
        <v>45149</v>
      </c>
      <c r="F81" s="27">
        <v>22</v>
      </c>
      <c r="G81" s="68">
        <v>26</v>
      </c>
      <c r="I81" s="8">
        <v>45163</v>
      </c>
      <c r="J81" s="27">
        <v>23</v>
      </c>
      <c r="K81" s="68">
        <v>20</v>
      </c>
      <c r="M81" s="8">
        <v>45163</v>
      </c>
      <c r="N81" s="27">
        <v>24</v>
      </c>
      <c r="O81" s="68">
        <v>22</v>
      </c>
      <c r="AA81" s="8">
        <v>45149</v>
      </c>
      <c r="AB81" s="27">
        <v>28</v>
      </c>
      <c r="AC81" s="28">
        <v>27</v>
      </c>
      <c r="AD81" s="27">
        <v>22</v>
      </c>
      <c r="AE81" s="68">
        <v>26</v>
      </c>
      <c r="AF81" s="28"/>
      <c r="AG81" s="28"/>
      <c r="AH81" s="27">
        <v>24</v>
      </c>
      <c r="AI81" s="68">
        <v>27</v>
      </c>
      <c r="AK81" s="8">
        <v>45149</v>
      </c>
      <c r="AL81" s="166">
        <f t="shared" si="4"/>
        <v>24.666666666666668</v>
      </c>
      <c r="AM81" s="81">
        <f t="shared" si="5"/>
        <v>26.666666666666668</v>
      </c>
    </row>
    <row r="82" spans="1:39" x14ac:dyDescent="0.3">
      <c r="A82" s="8">
        <v>45163</v>
      </c>
      <c r="B82" s="27">
        <v>25</v>
      </c>
      <c r="C82" s="68">
        <v>15</v>
      </c>
      <c r="E82" s="8">
        <v>45156</v>
      </c>
      <c r="F82" s="27">
        <v>23</v>
      </c>
      <c r="G82" s="68">
        <v>27</v>
      </c>
      <c r="I82" s="8">
        <v>45170</v>
      </c>
      <c r="J82" s="27">
        <v>24</v>
      </c>
      <c r="K82" s="68">
        <v>21</v>
      </c>
      <c r="M82" s="8">
        <v>45170</v>
      </c>
      <c r="N82" s="27">
        <v>19</v>
      </c>
      <c r="O82" s="68">
        <v>24</v>
      </c>
      <c r="AA82" s="8">
        <v>45156</v>
      </c>
      <c r="AB82" s="27">
        <v>26</v>
      </c>
      <c r="AC82" s="28">
        <v>25</v>
      </c>
      <c r="AD82" s="27">
        <v>23</v>
      </c>
      <c r="AE82" s="68">
        <v>27</v>
      </c>
      <c r="AF82" s="28">
        <v>25</v>
      </c>
      <c r="AG82" s="28">
        <v>22</v>
      </c>
      <c r="AH82" s="27">
        <v>25</v>
      </c>
      <c r="AI82" s="68">
        <v>28</v>
      </c>
      <c r="AK82" s="8">
        <v>45156</v>
      </c>
      <c r="AL82" s="166">
        <f t="shared" si="4"/>
        <v>24.75</v>
      </c>
      <c r="AM82" s="81">
        <f t="shared" si="5"/>
        <v>25.5</v>
      </c>
    </row>
    <row r="83" spans="1:39" x14ac:dyDescent="0.3">
      <c r="A83" s="8">
        <v>45170</v>
      </c>
      <c r="B83" s="27">
        <v>23</v>
      </c>
      <c r="C83" s="68">
        <v>25</v>
      </c>
      <c r="E83" s="8">
        <v>45163</v>
      </c>
      <c r="F83" s="27">
        <v>25</v>
      </c>
      <c r="G83" s="68">
        <v>24</v>
      </c>
      <c r="I83" s="8">
        <v>45177</v>
      </c>
      <c r="J83" s="27">
        <v>25</v>
      </c>
      <c r="K83" s="68">
        <v>30</v>
      </c>
      <c r="M83" s="8">
        <v>45191</v>
      </c>
      <c r="N83" s="27">
        <v>18</v>
      </c>
      <c r="O83" s="68">
        <v>14</v>
      </c>
      <c r="AA83" s="8">
        <v>45163</v>
      </c>
      <c r="AB83" s="27">
        <v>25</v>
      </c>
      <c r="AC83" s="28">
        <v>15</v>
      </c>
      <c r="AD83" s="27">
        <v>25</v>
      </c>
      <c r="AE83" s="68">
        <v>24</v>
      </c>
      <c r="AF83" s="28">
        <v>23</v>
      </c>
      <c r="AG83" s="28">
        <v>20</v>
      </c>
      <c r="AH83" s="27">
        <v>24</v>
      </c>
      <c r="AI83" s="68">
        <v>22</v>
      </c>
      <c r="AK83" s="8">
        <v>45163</v>
      </c>
      <c r="AL83" s="166">
        <f t="shared" si="4"/>
        <v>24.25</v>
      </c>
      <c r="AM83" s="81">
        <f t="shared" si="5"/>
        <v>20.25</v>
      </c>
    </row>
    <row r="84" spans="1:39" x14ac:dyDescent="0.3">
      <c r="A84" s="8">
        <v>45177</v>
      </c>
      <c r="B84" s="27">
        <v>27</v>
      </c>
      <c r="C84" s="68">
        <v>30</v>
      </c>
      <c r="E84" s="8">
        <v>45170</v>
      </c>
      <c r="F84" s="27">
        <v>20</v>
      </c>
      <c r="G84" s="68">
        <v>23</v>
      </c>
      <c r="I84" s="8">
        <v>45184</v>
      </c>
      <c r="J84" s="27">
        <v>22</v>
      </c>
      <c r="K84" s="68">
        <v>24</v>
      </c>
      <c r="M84" s="8">
        <v>45198</v>
      </c>
      <c r="N84" s="27">
        <v>20</v>
      </c>
      <c r="O84" s="68">
        <v>18</v>
      </c>
      <c r="AA84" s="8">
        <v>45170</v>
      </c>
      <c r="AB84" s="27">
        <v>23</v>
      </c>
      <c r="AC84" s="28">
        <v>25</v>
      </c>
      <c r="AD84" s="27">
        <v>20</v>
      </c>
      <c r="AE84" s="68">
        <v>23</v>
      </c>
      <c r="AF84" s="28">
        <v>24</v>
      </c>
      <c r="AG84" s="28">
        <v>21</v>
      </c>
      <c r="AH84" s="27">
        <v>19</v>
      </c>
      <c r="AI84" s="68">
        <v>24</v>
      </c>
      <c r="AK84" s="8">
        <v>45170</v>
      </c>
      <c r="AL84" s="166">
        <f t="shared" si="4"/>
        <v>21.5</v>
      </c>
      <c r="AM84" s="81">
        <f t="shared" si="5"/>
        <v>23.25</v>
      </c>
    </row>
    <row r="85" spans="1:39" x14ac:dyDescent="0.3">
      <c r="A85" s="8">
        <v>45184</v>
      </c>
      <c r="B85" s="27">
        <v>24</v>
      </c>
      <c r="C85" s="68">
        <v>26</v>
      </c>
      <c r="E85" s="8">
        <v>45177</v>
      </c>
      <c r="F85" s="27">
        <v>25</v>
      </c>
      <c r="G85" s="68">
        <v>31</v>
      </c>
      <c r="I85" s="8">
        <v>45205</v>
      </c>
      <c r="J85" s="27">
        <v>23</v>
      </c>
      <c r="K85" s="68">
        <v>20</v>
      </c>
      <c r="M85" s="8">
        <v>45205</v>
      </c>
      <c r="N85" s="27">
        <v>21</v>
      </c>
      <c r="O85" s="68">
        <v>22</v>
      </c>
      <c r="AA85" s="8">
        <v>45177</v>
      </c>
      <c r="AB85" s="27">
        <v>27</v>
      </c>
      <c r="AC85" s="28">
        <v>30</v>
      </c>
      <c r="AD85" s="27">
        <v>25</v>
      </c>
      <c r="AE85" s="68">
        <v>31</v>
      </c>
      <c r="AF85" s="28">
        <v>25</v>
      </c>
      <c r="AG85" s="28">
        <v>30</v>
      </c>
      <c r="AH85" s="27"/>
      <c r="AI85" s="68"/>
      <c r="AK85" s="8">
        <v>45177</v>
      </c>
      <c r="AL85" s="166">
        <f t="shared" si="4"/>
        <v>25.666666666666668</v>
      </c>
      <c r="AM85" s="81">
        <f t="shared" si="5"/>
        <v>30.333333333333332</v>
      </c>
    </row>
    <row r="86" spans="1:39" x14ac:dyDescent="0.3">
      <c r="A86" s="8">
        <v>45191</v>
      </c>
      <c r="B86" s="27">
        <v>21</v>
      </c>
      <c r="C86" s="68">
        <v>26</v>
      </c>
      <c r="E86" s="8">
        <v>45184</v>
      </c>
      <c r="F86" s="27">
        <v>21</v>
      </c>
      <c r="G86" s="68">
        <v>26</v>
      </c>
      <c r="I86" s="8">
        <v>45212</v>
      </c>
      <c r="J86" s="27">
        <v>25</v>
      </c>
      <c r="K86" s="68">
        <v>21</v>
      </c>
      <c r="M86" s="8">
        <v>45212</v>
      </c>
      <c r="N86" s="27">
        <v>20</v>
      </c>
      <c r="O86" s="68">
        <v>14</v>
      </c>
      <c r="AA86" s="8">
        <v>45184</v>
      </c>
      <c r="AB86" s="27">
        <v>24</v>
      </c>
      <c r="AC86" s="28">
        <v>26</v>
      </c>
      <c r="AD86" s="27">
        <v>21</v>
      </c>
      <c r="AE86" s="68">
        <v>26</v>
      </c>
      <c r="AF86" s="28">
        <v>22</v>
      </c>
      <c r="AG86" s="28">
        <v>24</v>
      </c>
      <c r="AH86" s="27"/>
      <c r="AI86" s="68"/>
      <c r="AK86" s="8">
        <v>45184</v>
      </c>
      <c r="AL86" s="166">
        <f t="shared" si="4"/>
        <v>22.333333333333332</v>
      </c>
      <c r="AM86" s="81">
        <f t="shared" si="5"/>
        <v>25.333333333333332</v>
      </c>
    </row>
    <row r="87" spans="1:39" x14ac:dyDescent="0.3">
      <c r="A87" s="8">
        <v>45198</v>
      </c>
      <c r="B87" s="27">
        <v>22</v>
      </c>
      <c r="C87" s="68">
        <v>24</v>
      </c>
      <c r="E87" s="8">
        <v>45191</v>
      </c>
      <c r="F87" s="27">
        <v>21</v>
      </c>
      <c r="G87" s="68">
        <v>18</v>
      </c>
      <c r="I87" s="8">
        <v>45219</v>
      </c>
      <c r="J87" s="27">
        <v>18</v>
      </c>
      <c r="K87" s="68">
        <v>13</v>
      </c>
      <c r="M87" s="8">
        <v>45219</v>
      </c>
      <c r="N87" s="27">
        <v>18</v>
      </c>
      <c r="O87" s="68">
        <v>14</v>
      </c>
      <c r="AA87" s="8">
        <v>45191</v>
      </c>
      <c r="AB87" s="27">
        <v>21</v>
      </c>
      <c r="AC87" s="28">
        <v>26</v>
      </c>
      <c r="AD87" s="27">
        <v>21</v>
      </c>
      <c r="AE87" s="68">
        <v>18</v>
      </c>
      <c r="AF87" s="28"/>
      <c r="AG87" s="28"/>
      <c r="AH87" s="27">
        <v>18</v>
      </c>
      <c r="AI87" s="68">
        <v>14</v>
      </c>
      <c r="AK87" s="8">
        <v>45191</v>
      </c>
      <c r="AL87" s="166">
        <f t="shared" si="4"/>
        <v>20</v>
      </c>
      <c r="AM87" s="81">
        <f t="shared" si="5"/>
        <v>19.333333333333332</v>
      </c>
    </row>
    <row r="88" spans="1:39" x14ac:dyDescent="0.3">
      <c r="A88" s="8">
        <v>45205</v>
      </c>
      <c r="B88" s="27">
        <v>23</v>
      </c>
      <c r="C88" s="68">
        <v>19</v>
      </c>
      <c r="E88" s="8">
        <v>45198</v>
      </c>
      <c r="F88" s="27">
        <v>21</v>
      </c>
      <c r="G88" s="68">
        <v>19</v>
      </c>
      <c r="I88" s="8">
        <v>45226</v>
      </c>
      <c r="J88" s="27">
        <v>17</v>
      </c>
      <c r="K88" s="68">
        <v>13</v>
      </c>
      <c r="M88" s="8">
        <v>45226</v>
      </c>
      <c r="N88" s="27">
        <v>14</v>
      </c>
      <c r="O88" s="68">
        <v>13</v>
      </c>
      <c r="AA88" s="8">
        <v>45198</v>
      </c>
      <c r="AB88" s="27">
        <v>22</v>
      </c>
      <c r="AC88" s="28">
        <v>24</v>
      </c>
      <c r="AD88" s="27">
        <v>21</v>
      </c>
      <c r="AE88" s="68">
        <v>19</v>
      </c>
      <c r="AF88" s="28"/>
      <c r="AG88" s="28"/>
      <c r="AH88" s="27">
        <v>20</v>
      </c>
      <c r="AI88" s="68">
        <v>18</v>
      </c>
      <c r="AK88" s="8">
        <v>45198</v>
      </c>
      <c r="AL88" s="166">
        <f t="shared" si="4"/>
        <v>21</v>
      </c>
      <c r="AM88" s="81">
        <f t="shared" si="5"/>
        <v>20.333333333333332</v>
      </c>
    </row>
    <row r="89" spans="1:39" x14ac:dyDescent="0.3">
      <c r="A89" s="8">
        <v>45212</v>
      </c>
      <c r="B89" s="27">
        <v>21</v>
      </c>
      <c r="C89" s="68">
        <v>17</v>
      </c>
      <c r="E89" s="8">
        <v>45205</v>
      </c>
      <c r="F89" s="27">
        <v>21</v>
      </c>
      <c r="G89" s="68">
        <v>22</v>
      </c>
      <c r="I89" s="8">
        <v>45233</v>
      </c>
      <c r="J89" s="27">
        <v>15</v>
      </c>
      <c r="K89" s="68">
        <v>11</v>
      </c>
      <c r="M89" s="8">
        <v>45233</v>
      </c>
      <c r="N89" s="27">
        <v>14</v>
      </c>
      <c r="O89" s="68">
        <v>11</v>
      </c>
      <c r="AA89" s="8">
        <v>45205</v>
      </c>
      <c r="AB89" s="27">
        <v>23</v>
      </c>
      <c r="AC89" s="28">
        <v>19</v>
      </c>
      <c r="AD89" s="27">
        <v>21</v>
      </c>
      <c r="AE89" s="68">
        <v>22</v>
      </c>
      <c r="AF89" s="28">
        <v>23</v>
      </c>
      <c r="AG89" s="28">
        <v>20</v>
      </c>
      <c r="AH89" s="27">
        <v>21</v>
      </c>
      <c r="AI89" s="68">
        <v>22</v>
      </c>
      <c r="AK89" s="8">
        <v>45205</v>
      </c>
      <c r="AL89" s="166">
        <f t="shared" si="4"/>
        <v>22</v>
      </c>
      <c r="AM89" s="81">
        <f t="shared" si="5"/>
        <v>20.75</v>
      </c>
    </row>
    <row r="90" spans="1:39" x14ac:dyDescent="0.3">
      <c r="A90" s="8">
        <v>45219</v>
      </c>
      <c r="B90" s="27">
        <v>20</v>
      </c>
      <c r="C90" s="68">
        <v>13</v>
      </c>
      <c r="E90" s="8">
        <v>45212</v>
      </c>
      <c r="F90" s="27">
        <v>22</v>
      </c>
      <c r="G90" s="68">
        <v>24</v>
      </c>
      <c r="I90" s="8">
        <v>45240</v>
      </c>
      <c r="J90" s="27">
        <v>13</v>
      </c>
      <c r="K90" s="68">
        <v>10</v>
      </c>
      <c r="M90" s="8">
        <v>45240</v>
      </c>
      <c r="N90" s="27">
        <v>11</v>
      </c>
      <c r="O90" s="68">
        <v>8</v>
      </c>
      <c r="AA90" s="8">
        <v>45212</v>
      </c>
      <c r="AB90" s="27">
        <v>21</v>
      </c>
      <c r="AC90" s="28">
        <v>17</v>
      </c>
      <c r="AD90" s="27">
        <v>22</v>
      </c>
      <c r="AE90" s="68">
        <v>24</v>
      </c>
      <c r="AF90" s="28">
        <v>25</v>
      </c>
      <c r="AG90" s="28">
        <v>21</v>
      </c>
      <c r="AH90" s="27">
        <v>20</v>
      </c>
      <c r="AI90" s="68">
        <v>14</v>
      </c>
      <c r="AK90" s="8">
        <v>45212</v>
      </c>
      <c r="AL90" s="166">
        <f t="shared" si="4"/>
        <v>22</v>
      </c>
      <c r="AM90" s="81">
        <f t="shared" si="5"/>
        <v>19</v>
      </c>
    </row>
    <row r="91" spans="1:39" x14ac:dyDescent="0.3">
      <c r="A91" s="8">
        <v>45226</v>
      </c>
      <c r="B91" s="27">
        <v>20</v>
      </c>
      <c r="C91" s="68">
        <v>11</v>
      </c>
      <c r="E91" s="8">
        <v>45219</v>
      </c>
      <c r="F91" s="27">
        <v>21</v>
      </c>
      <c r="G91" s="68">
        <v>14</v>
      </c>
      <c r="I91" s="8">
        <v>45247</v>
      </c>
      <c r="J91" s="27">
        <v>9</v>
      </c>
      <c r="K91" s="68">
        <v>7</v>
      </c>
      <c r="M91" s="8">
        <v>45247</v>
      </c>
      <c r="N91" s="27">
        <v>11</v>
      </c>
      <c r="O91" s="68">
        <v>7</v>
      </c>
      <c r="AA91" s="8">
        <v>45219</v>
      </c>
      <c r="AB91" s="27">
        <v>20</v>
      </c>
      <c r="AC91" s="28">
        <v>13</v>
      </c>
      <c r="AD91" s="27">
        <v>21</v>
      </c>
      <c r="AE91" s="68">
        <v>14</v>
      </c>
      <c r="AF91" s="28">
        <v>18</v>
      </c>
      <c r="AG91" s="28">
        <v>13</v>
      </c>
      <c r="AH91" s="27">
        <v>18</v>
      </c>
      <c r="AI91" s="68">
        <v>14</v>
      </c>
      <c r="AK91" s="8">
        <v>45219</v>
      </c>
      <c r="AL91" s="166">
        <f t="shared" si="4"/>
        <v>19.25</v>
      </c>
      <c r="AM91" s="81">
        <f t="shared" si="5"/>
        <v>13.5</v>
      </c>
    </row>
    <row r="92" spans="1:39" x14ac:dyDescent="0.3">
      <c r="A92" s="8">
        <v>45233</v>
      </c>
      <c r="B92" s="27"/>
      <c r="C92" s="68">
        <v>12</v>
      </c>
      <c r="E92" s="8">
        <v>45226</v>
      </c>
      <c r="F92" s="27">
        <v>21</v>
      </c>
      <c r="G92" s="68">
        <v>14</v>
      </c>
      <c r="I92" s="8">
        <v>45254</v>
      </c>
      <c r="J92" s="27">
        <v>8</v>
      </c>
      <c r="K92" s="68">
        <v>6</v>
      </c>
      <c r="M92" s="8">
        <v>45261</v>
      </c>
      <c r="N92" s="27">
        <v>8</v>
      </c>
      <c r="O92" s="68">
        <v>5</v>
      </c>
      <c r="AA92" s="8">
        <v>45226</v>
      </c>
      <c r="AB92" s="27">
        <v>20</v>
      </c>
      <c r="AC92" s="28">
        <v>11</v>
      </c>
      <c r="AD92" s="27">
        <v>21</v>
      </c>
      <c r="AE92" s="68">
        <v>14</v>
      </c>
      <c r="AF92" s="28">
        <v>17</v>
      </c>
      <c r="AG92" s="28">
        <v>13</v>
      </c>
      <c r="AH92" s="27">
        <v>14</v>
      </c>
      <c r="AI92" s="68">
        <v>13</v>
      </c>
      <c r="AK92" s="8">
        <v>45226</v>
      </c>
      <c r="AL92" s="166">
        <f t="shared" si="4"/>
        <v>18</v>
      </c>
      <c r="AM92" s="81">
        <f t="shared" si="5"/>
        <v>12.75</v>
      </c>
    </row>
    <row r="93" spans="1:39" x14ac:dyDescent="0.3">
      <c r="A93" s="8">
        <v>45240</v>
      </c>
      <c r="B93" s="27">
        <v>16</v>
      </c>
      <c r="C93" s="68">
        <v>8.5</v>
      </c>
      <c r="E93" s="8">
        <v>45233</v>
      </c>
      <c r="F93" s="27">
        <v>16</v>
      </c>
      <c r="G93" s="68">
        <v>10</v>
      </c>
      <c r="I93" s="8">
        <v>45261</v>
      </c>
      <c r="J93" s="27">
        <v>5</v>
      </c>
      <c r="K93" s="68">
        <v>1</v>
      </c>
      <c r="M93" s="8">
        <v>45275</v>
      </c>
      <c r="N93" s="27">
        <v>9</v>
      </c>
      <c r="O93" s="68">
        <v>7</v>
      </c>
      <c r="AA93" s="8">
        <v>45233</v>
      </c>
      <c r="AB93" s="27"/>
      <c r="AC93" s="28">
        <v>12</v>
      </c>
      <c r="AD93" s="27">
        <v>16</v>
      </c>
      <c r="AE93" s="68">
        <v>10</v>
      </c>
      <c r="AF93" s="28">
        <v>15</v>
      </c>
      <c r="AG93" s="28">
        <v>11</v>
      </c>
      <c r="AH93" s="27">
        <v>14</v>
      </c>
      <c r="AI93" s="68">
        <v>11</v>
      </c>
      <c r="AK93" s="8">
        <v>45233</v>
      </c>
      <c r="AL93" s="166">
        <f t="shared" si="4"/>
        <v>15</v>
      </c>
      <c r="AM93" s="81">
        <f t="shared" si="5"/>
        <v>11</v>
      </c>
    </row>
    <row r="94" spans="1:39" x14ac:dyDescent="0.3">
      <c r="A94" s="8">
        <v>45247</v>
      </c>
      <c r="B94" s="27">
        <v>18</v>
      </c>
      <c r="C94" s="68"/>
      <c r="E94" s="8">
        <v>45247</v>
      </c>
      <c r="F94" s="27">
        <v>16</v>
      </c>
      <c r="G94" s="68">
        <v>12</v>
      </c>
      <c r="I94" s="8">
        <v>45268</v>
      </c>
      <c r="J94" s="27">
        <v>8</v>
      </c>
      <c r="K94" s="68">
        <v>6</v>
      </c>
      <c r="M94" s="8">
        <v>45282</v>
      </c>
      <c r="N94" s="27">
        <v>11</v>
      </c>
      <c r="O94" s="68">
        <v>11</v>
      </c>
      <c r="AA94" s="8">
        <v>45240</v>
      </c>
      <c r="AB94" s="27">
        <v>16</v>
      </c>
      <c r="AC94" s="28">
        <v>8.5</v>
      </c>
      <c r="AD94" s="27"/>
      <c r="AE94" s="68"/>
      <c r="AF94" s="28">
        <v>13</v>
      </c>
      <c r="AG94" s="28">
        <v>10</v>
      </c>
      <c r="AH94" s="27">
        <v>11</v>
      </c>
      <c r="AI94" s="68">
        <v>8</v>
      </c>
      <c r="AK94" s="8">
        <v>45240</v>
      </c>
      <c r="AL94" s="166">
        <f t="shared" si="4"/>
        <v>13.333333333333334</v>
      </c>
      <c r="AM94" s="81">
        <f t="shared" si="5"/>
        <v>8.8333333333333339</v>
      </c>
    </row>
    <row r="95" spans="1:39" x14ac:dyDescent="0.3">
      <c r="A95" s="8">
        <v>45254</v>
      </c>
      <c r="B95" s="27">
        <v>17</v>
      </c>
      <c r="C95" s="68"/>
      <c r="E95" s="8">
        <v>45254</v>
      </c>
      <c r="F95" s="27">
        <v>15</v>
      </c>
      <c r="G95" s="68">
        <v>6</v>
      </c>
      <c r="I95" s="8">
        <v>45275</v>
      </c>
      <c r="J95" s="27">
        <v>16</v>
      </c>
      <c r="K95" s="68">
        <v>8</v>
      </c>
      <c r="M95" s="8">
        <v>45289</v>
      </c>
      <c r="N95" s="27">
        <v>11</v>
      </c>
      <c r="O95" s="68">
        <v>10</v>
      </c>
      <c r="AA95" s="8">
        <v>45247</v>
      </c>
      <c r="AB95" s="27">
        <v>18</v>
      </c>
      <c r="AC95" s="28"/>
      <c r="AD95" s="27">
        <v>16</v>
      </c>
      <c r="AE95" s="68">
        <v>12</v>
      </c>
      <c r="AF95" s="28">
        <v>9</v>
      </c>
      <c r="AG95" s="28">
        <v>7</v>
      </c>
      <c r="AH95" s="27">
        <v>11</v>
      </c>
      <c r="AI95" s="68">
        <v>7</v>
      </c>
      <c r="AK95" s="8">
        <v>45247</v>
      </c>
      <c r="AL95" s="166">
        <f t="shared" si="4"/>
        <v>13.5</v>
      </c>
      <c r="AM95" s="81">
        <f t="shared" si="5"/>
        <v>8.6666666666666661</v>
      </c>
    </row>
    <row r="96" spans="1:39" x14ac:dyDescent="0.3">
      <c r="A96" s="8">
        <v>45261</v>
      </c>
      <c r="B96" s="27">
        <v>16</v>
      </c>
      <c r="C96" s="68">
        <v>4.5</v>
      </c>
      <c r="E96" s="8">
        <v>45261</v>
      </c>
      <c r="F96" s="27">
        <v>6</v>
      </c>
      <c r="G96" s="68">
        <v>1</v>
      </c>
      <c r="I96" s="8">
        <v>45282</v>
      </c>
      <c r="J96" s="27">
        <v>11</v>
      </c>
      <c r="K96" s="68">
        <v>8</v>
      </c>
      <c r="M96" s="8">
        <v>45296</v>
      </c>
      <c r="N96" s="27">
        <v>10</v>
      </c>
      <c r="O96" s="68">
        <v>7</v>
      </c>
      <c r="AA96" s="8">
        <v>45254</v>
      </c>
      <c r="AB96" s="27">
        <v>17</v>
      </c>
      <c r="AC96" s="28"/>
      <c r="AD96" s="27">
        <v>15</v>
      </c>
      <c r="AE96" s="68">
        <v>6</v>
      </c>
      <c r="AF96" s="28">
        <v>8</v>
      </c>
      <c r="AG96" s="28">
        <v>6</v>
      </c>
      <c r="AH96" s="27"/>
      <c r="AI96" s="68"/>
      <c r="AK96" s="8">
        <v>45254</v>
      </c>
      <c r="AL96" s="166">
        <f t="shared" ref="AL96:AL115" si="6">AVERAGE(AB96,AD96,AF96,AH96)</f>
        <v>13.333333333333334</v>
      </c>
      <c r="AM96" s="81">
        <f t="shared" ref="AM96:AM115" si="7">AVERAGE(AC96,AE96,AG96,AI96)</f>
        <v>6</v>
      </c>
    </row>
    <row r="97" spans="1:39" x14ac:dyDescent="0.3">
      <c r="A97" s="8">
        <v>45268</v>
      </c>
      <c r="B97" s="27">
        <v>16</v>
      </c>
      <c r="C97" s="68">
        <v>5</v>
      </c>
      <c r="E97" s="8">
        <v>45268</v>
      </c>
      <c r="F97" s="27">
        <v>8</v>
      </c>
      <c r="G97" s="68">
        <v>8</v>
      </c>
      <c r="I97" s="8">
        <v>45303</v>
      </c>
      <c r="J97" s="27">
        <v>3</v>
      </c>
      <c r="K97" s="68">
        <v>-2</v>
      </c>
      <c r="M97" s="8">
        <v>45317</v>
      </c>
      <c r="N97" s="27">
        <v>8</v>
      </c>
      <c r="O97" s="68">
        <v>7</v>
      </c>
      <c r="AA97" s="8">
        <v>45261</v>
      </c>
      <c r="AB97" s="27">
        <v>16</v>
      </c>
      <c r="AC97" s="28">
        <v>4.5</v>
      </c>
      <c r="AD97" s="27">
        <v>6</v>
      </c>
      <c r="AE97" s="68">
        <v>1</v>
      </c>
      <c r="AF97" s="28">
        <v>5</v>
      </c>
      <c r="AG97" s="28">
        <v>1</v>
      </c>
      <c r="AH97" s="27">
        <v>8</v>
      </c>
      <c r="AI97" s="68">
        <v>5</v>
      </c>
      <c r="AK97" s="8">
        <v>45261</v>
      </c>
      <c r="AL97" s="166">
        <f t="shared" si="6"/>
        <v>8.75</v>
      </c>
      <c r="AM97" s="81">
        <f t="shared" si="7"/>
        <v>2.875</v>
      </c>
    </row>
    <row r="98" spans="1:39" x14ac:dyDescent="0.3">
      <c r="A98" s="8">
        <v>45275</v>
      </c>
      <c r="B98" s="27">
        <v>18</v>
      </c>
      <c r="C98" s="68">
        <v>7</v>
      </c>
      <c r="E98" s="8">
        <v>45275</v>
      </c>
      <c r="F98" s="27">
        <v>10</v>
      </c>
      <c r="G98" s="68">
        <v>9</v>
      </c>
      <c r="I98" s="8">
        <v>45310</v>
      </c>
      <c r="J98" s="27">
        <v>4</v>
      </c>
      <c r="K98" s="68">
        <v>-1</v>
      </c>
      <c r="M98" s="8">
        <v>45324</v>
      </c>
      <c r="N98" s="27">
        <v>13</v>
      </c>
      <c r="O98" s="68">
        <v>8</v>
      </c>
      <c r="AA98" s="8">
        <v>45268</v>
      </c>
      <c r="AB98" s="27">
        <v>16</v>
      </c>
      <c r="AC98" s="28">
        <v>5</v>
      </c>
      <c r="AD98" s="27">
        <v>8</v>
      </c>
      <c r="AE98" s="68">
        <v>8</v>
      </c>
      <c r="AF98" s="28">
        <v>8</v>
      </c>
      <c r="AG98" s="28">
        <v>6</v>
      </c>
      <c r="AH98" s="27"/>
      <c r="AI98" s="68"/>
      <c r="AK98" s="8">
        <v>45268</v>
      </c>
      <c r="AL98" s="166">
        <f t="shared" si="6"/>
        <v>10.666666666666666</v>
      </c>
      <c r="AM98" s="81">
        <f t="shared" si="7"/>
        <v>6.333333333333333</v>
      </c>
    </row>
    <row r="99" spans="1:39" x14ac:dyDescent="0.3">
      <c r="A99" s="8">
        <v>45282</v>
      </c>
      <c r="B99" s="27">
        <v>21</v>
      </c>
      <c r="C99" s="68">
        <v>11</v>
      </c>
      <c r="E99" s="8">
        <v>45282</v>
      </c>
      <c r="F99" s="27">
        <v>15</v>
      </c>
      <c r="G99" s="68">
        <v>11</v>
      </c>
      <c r="I99" s="8">
        <v>45317</v>
      </c>
      <c r="J99" s="27">
        <v>11</v>
      </c>
      <c r="K99" s="68">
        <v>6</v>
      </c>
      <c r="M99" s="8">
        <v>45331</v>
      </c>
      <c r="N99" s="27">
        <v>14</v>
      </c>
      <c r="O99" s="68">
        <v>10</v>
      </c>
      <c r="AA99" s="8">
        <v>45275</v>
      </c>
      <c r="AB99" s="27">
        <v>18</v>
      </c>
      <c r="AC99" s="28">
        <v>7</v>
      </c>
      <c r="AD99" s="27">
        <v>10</v>
      </c>
      <c r="AE99" s="68">
        <v>9</v>
      </c>
      <c r="AF99" s="28">
        <v>16</v>
      </c>
      <c r="AG99" s="28">
        <v>8</v>
      </c>
      <c r="AH99" s="27">
        <v>9</v>
      </c>
      <c r="AI99" s="68">
        <v>7</v>
      </c>
      <c r="AK99" s="8">
        <v>45275</v>
      </c>
      <c r="AL99" s="166">
        <f t="shared" si="6"/>
        <v>13.25</v>
      </c>
      <c r="AM99" s="81">
        <f t="shared" si="7"/>
        <v>7.75</v>
      </c>
    </row>
    <row r="100" spans="1:39" x14ac:dyDescent="0.3">
      <c r="A100" s="8">
        <v>45289</v>
      </c>
      <c r="B100" s="27">
        <v>21</v>
      </c>
      <c r="C100" s="68">
        <v>10.5</v>
      </c>
      <c r="E100" s="8">
        <v>45289</v>
      </c>
      <c r="F100" s="27">
        <v>12</v>
      </c>
      <c r="G100" s="68">
        <v>8</v>
      </c>
      <c r="I100" s="8">
        <v>45324</v>
      </c>
      <c r="J100" s="27">
        <v>16</v>
      </c>
      <c r="K100" s="68">
        <v>8</v>
      </c>
      <c r="M100" s="8">
        <v>45338</v>
      </c>
      <c r="N100" s="27">
        <v>18</v>
      </c>
      <c r="O100" s="68">
        <v>14</v>
      </c>
      <c r="AA100" s="8">
        <v>45282</v>
      </c>
      <c r="AB100" s="27">
        <v>21</v>
      </c>
      <c r="AC100" s="28">
        <v>11</v>
      </c>
      <c r="AD100" s="27">
        <v>15</v>
      </c>
      <c r="AE100" s="68">
        <v>11</v>
      </c>
      <c r="AF100" s="28">
        <v>11</v>
      </c>
      <c r="AG100" s="28">
        <v>8</v>
      </c>
      <c r="AH100" s="27">
        <v>11</v>
      </c>
      <c r="AI100" s="68">
        <v>11</v>
      </c>
      <c r="AK100" s="8">
        <v>45282</v>
      </c>
      <c r="AL100" s="166">
        <f t="shared" si="6"/>
        <v>14.5</v>
      </c>
      <c r="AM100" s="81">
        <f t="shared" si="7"/>
        <v>10.25</v>
      </c>
    </row>
    <row r="101" spans="1:39" x14ac:dyDescent="0.3">
      <c r="A101" s="8">
        <v>45296</v>
      </c>
      <c r="B101" s="27">
        <v>20</v>
      </c>
      <c r="C101" s="68">
        <v>10</v>
      </c>
      <c r="E101" s="8">
        <v>45296</v>
      </c>
      <c r="F101" s="27">
        <v>14</v>
      </c>
      <c r="G101" s="68">
        <v>6</v>
      </c>
      <c r="I101" s="8">
        <v>45331</v>
      </c>
      <c r="J101" s="27">
        <v>26</v>
      </c>
      <c r="K101" s="68">
        <v>8</v>
      </c>
      <c r="M101" s="8">
        <v>45345</v>
      </c>
      <c r="N101" s="27">
        <v>13</v>
      </c>
      <c r="O101" s="68">
        <v>12</v>
      </c>
      <c r="AA101" s="8">
        <v>45289</v>
      </c>
      <c r="AB101" s="27">
        <v>21</v>
      </c>
      <c r="AC101" s="28">
        <v>10.5</v>
      </c>
      <c r="AD101" s="27">
        <v>12</v>
      </c>
      <c r="AE101" s="68">
        <v>8</v>
      </c>
      <c r="AF101" s="28"/>
      <c r="AG101" s="28"/>
      <c r="AH101" s="27">
        <v>11</v>
      </c>
      <c r="AI101" s="68">
        <v>10</v>
      </c>
      <c r="AK101" s="8">
        <v>45289</v>
      </c>
      <c r="AL101" s="166">
        <f t="shared" si="6"/>
        <v>14.666666666666666</v>
      </c>
      <c r="AM101" s="81">
        <f t="shared" si="7"/>
        <v>9.5</v>
      </c>
    </row>
    <row r="102" spans="1:39" x14ac:dyDescent="0.3">
      <c r="A102" s="8">
        <v>45303</v>
      </c>
      <c r="B102" s="27">
        <v>6</v>
      </c>
      <c r="C102" s="68">
        <v>-1</v>
      </c>
      <c r="E102" s="8">
        <v>45303</v>
      </c>
      <c r="F102" s="27">
        <v>4</v>
      </c>
      <c r="G102" s="68">
        <v>2</v>
      </c>
      <c r="I102" s="8">
        <v>45338</v>
      </c>
      <c r="J102" s="27">
        <v>21</v>
      </c>
      <c r="K102" s="68">
        <v>10</v>
      </c>
      <c r="M102" s="8">
        <v>45352</v>
      </c>
      <c r="N102" s="27">
        <v>11</v>
      </c>
      <c r="O102" s="68">
        <v>10</v>
      </c>
      <c r="AA102" s="8">
        <v>45296</v>
      </c>
      <c r="AB102" s="27">
        <v>20</v>
      </c>
      <c r="AC102" s="28">
        <v>10</v>
      </c>
      <c r="AD102" s="27">
        <v>14</v>
      </c>
      <c r="AE102" s="68">
        <v>6</v>
      </c>
      <c r="AF102" s="28"/>
      <c r="AG102" s="28"/>
      <c r="AH102" s="27">
        <v>10</v>
      </c>
      <c r="AI102" s="68">
        <v>7</v>
      </c>
      <c r="AK102" s="8">
        <v>45296</v>
      </c>
      <c r="AL102" s="166">
        <f t="shared" si="6"/>
        <v>14.666666666666666</v>
      </c>
      <c r="AM102" s="81">
        <f t="shared" si="7"/>
        <v>7.666666666666667</v>
      </c>
    </row>
    <row r="103" spans="1:39" x14ac:dyDescent="0.3">
      <c r="A103" s="8">
        <v>45310</v>
      </c>
      <c r="B103" s="27">
        <v>10</v>
      </c>
      <c r="C103" s="68">
        <v>0</v>
      </c>
      <c r="E103" s="8">
        <v>45310</v>
      </c>
      <c r="F103" s="27">
        <v>2</v>
      </c>
      <c r="G103" s="68">
        <v>-2</v>
      </c>
      <c r="I103" s="8">
        <v>45345</v>
      </c>
      <c r="J103" s="27">
        <v>20</v>
      </c>
      <c r="K103" s="68">
        <v>8</v>
      </c>
      <c r="M103" s="8">
        <v>45359</v>
      </c>
      <c r="N103" s="27">
        <v>14</v>
      </c>
      <c r="O103" s="68">
        <v>12</v>
      </c>
      <c r="AA103" s="8">
        <v>45303</v>
      </c>
      <c r="AB103" s="27">
        <v>6</v>
      </c>
      <c r="AC103" s="28">
        <v>-1</v>
      </c>
      <c r="AD103" s="27">
        <v>4</v>
      </c>
      <c r="AE103" s="68">
        <v>2</v>
      </c>
      <c r="AF103" s="28">
        <v>3</v>
      </c>
      <c r="AG103" s="28">
        <v>-2</v>
      </c>
      <c r="AH103" s="27"/>
      <c r="AI103" s="68"/>
      <c r="AK103" s="8">
        <v>45303</v>
      </c>
      <c r="AL103" s="166">
        <f t="shared" si="6"/>
        <v>4.333333333333333</v>
      </c>
      <c r="AM103" s="81">
        <f t="shared" si="7"/>
        <v>-0.33333333333333331</v>
      </c>
    </row>
    <row r="104" spans="1:39" x14ac:dyDescent="0.3">
      <c r="A104" s="8">
        <v>45317</v>
      </c>
      <c r="B104" s="27">
        <v>11</v>
      </c>
      <c r="C104" s="68">
        <v>6</v>
      </c>
      <c r="E104" s="8">
        <v>45317</v>
      </c>
      <c r="F104" s="27">
        <v>9</v>
      </c>
      <c r="G104" s="68">
        <v>9</v>
      </c>
      <c r="I104" s="8">
        <v>45352</v>
      </c>
      <c r="J104" s="27">
        <v>20</v>
      </c>
      <c r="K104" s="68">
        <v>9</v>
      </c>
      <c r="M104" s="8">
        <v>45373</v>
      </c>
      <c r="N104" s="27">
        <v>20</v>
      </c>
      <c r="O104" s="68">
        <v>13</v>
      </c>
      <c r="AA104" s="8">
        <v>45310</v>
      </c>
      <c r="AB104" s="27">
        <v>10</v>
      </c>
      <c r="AC104" s="28">
        <v>0</v>
      </c>
      <c r="AD104" s="27">
        <v>2</v>
      </c>
      <c r="AE104" s="68">
        <v>-2</v>
      </c>
      <c r="AF104" s="28">
        <v>4</v>
      </c>
      <c r="AG104" s="28">
        <v>-1</v>
      </c>
      <c r="AH104" s="27"/>
      <c r="AI104" s="68"/>
      <c r="AK104" s="8">
        <v>45310</v>
      </c>
      <c r="AL104" s="166">
        <f t="shared" si="6"/>
        <v>5.333333333333333</v>
      </c>
      <c r="AM104" s="81">
        <f t="shared" si="7"/>
        <v>-1</v>
      </c>
    </row>
    <row r="105" spans="1:39" x14ac:dyDescent="0.3">
      <c r="A105" s="8">
        <v>45324</v>
      </c>
      <c r="B105" s="27">
        <v>18</v>
      </c>
      <c r="C105" s="68">
        <v>10</v>
      </c>
      <c r="E105" s="8">
        <v>45324</v>
      </c>
      <c r="F105" s="27">
        <v>14</v>
      </c>
      <c r="G105" s="68">
        <v>11</v>
      </c>
      <c r="I105" s="8">
        <v>45359</v>
      </c>
      <c r="J105" s="27">
        <v>26</v>
      </c>
      <c r="K105" s="68">
        <v>10</v>
      </c>
      <c r="M105" s="8">
        <v>45380</v>
      </c>
      <c r="N105" s="27">
        <v>17</v>
      </c>
      <c r="O105" s="68">
        <v>13</v>
      </c>
      <c r="AA105" s="8">
        <v>45317</v>
      </c>
      <c r="AB105" s="27">
        <v>11</v>
      </c>
      <c r="AC105" s="28">
        <v>6</v>
      </c>
      <c r="AD105" s="27">
        <v>9</v>
      </c>
      <c r="AE105" s="68">
        <v>9</v>
      </c>
      <c r="AF105" s="28">
        <v>11</v>
      </c>
      <c r="AG105" s="28">
        <v>6</v>
      </c>
      <c r="AH105" s="27">
        <v>8</v>
      </c>
      <c r="AI105" s="68">
        <v>7</v>
      </c>
      <c r="AK105" s="8">
        <v>45317</v>
      </c>
      <c r="AL105" s="166">
        <f t="shared" si="6"/>
        <v>9.75</v>
      </c>
      <c r="AM105" s="81">
        <f t="shared" si="7"/>
        <v>7</v>
      </c>
    </row>
    <row r="106" spans="1:39" ht="15" thickBot="1" x14ac:dyDescent="0.35">
      <c r="A106" s="8">
        <v>45331</v>
      </c>
      <c r="B106" s="27">
        <v>19</v>
      </c>
      <c r="C106" s="68">
        <v>13</v>
      </c>
      <c r="E106" s="8">
        <v>45331</v>
      </c>
      <c r="F106" s="27">
        <v>16</v>
      </c>
      <c r="G106" s="68">
        <v>13</v>
      </c>
      <c r="I106" s="8">
        <v>45366</v>
      </c>
      <c r="J106" s="27">
        <v>27</v>
      </c>
      <c r="K106" s="68">
        <v>12</v>
      </c>
      <c r="M106" s="9">
        <v>45387</v>
      </c>
      <c r="N106" s="31">
        <v>24</v>
      </c>
      <c r="O106" s="70">
        <v>15</v>
      </c>
      <c r="AA106" s="8">
        <v>45324</v>
      </c>
      <c r="AB106" s="27">
        <v>18</v>
      </c>
      <c r="AC106" s="28">
        <v>10</v>
      </c>
      <c r="AD106" s="27">
        <v>14</v>
      </c>
      <c r="AE106" s="68">
        <v>11</v>
      </c>
      <c r="AF106" s="28">
        <v>16</v>
      </c>
      <c r="AG106" s="28">
        <v>8</v>
      </c>
      <c r="AH106" s="27">
        <v>13</v>
      </c>
      <c r="AI106" s="68">
        <v>8</v>
      </c>
      <c r="AK106" s="8">
        <v>45324</v>
      </c>
      <c r="AL106" s="166">
        <f t="shared" si="6"/>
        <v>15.25</v>
      </c>
      <c r="AM106" s="81">
        <f t="shared" si="7"/>
        <v>9.25</v>
      </c>
    </row>
    <row r="107" spans="1:39" x14ac:dyDescent="0.3">
      <c r="A107" s="8">
        <v>45338</v>
      </c>
      <c r="B107" s="27">
        <v>20</v>
      </c>
      <c r="C107" s="68">
        <v>14</v>
      </c>
      <c r="E107" s="8">
        <v>45338</v>
      </c>
      <c r="F107" s="27">
        <v>20</v>
      </c>
      <c r="G107" s="68">
        <v>14</v>
      </c>
      <c r="I107" s="8">
        <v>45373</v>
      </c>
      <c r="J107" s="27">
        <v>26</v>
      </c>
      <c r="K107" s="68">
        <v>8</v>
      </c>
      <c r="AA107" s="8">
        <v>45331</v>
      </c>
      <c r="AB107" s="27">
        <v>19</v>
      </c>
      <c r="AC107" s="28">
        <v>13</v>
      </c>
      <c r="AD107" s="27">
        <v>16</v>
      </c>
      <c r="AE107" s="68">
        <v>13</v>
      </c>
      <c r="AF107" s="28">
        <v>26</v>
      </c>
      <c r="AG107" s="28">
        <v>8</v>
      </c>
      <c r="AH107" s="27">
        <v>14</v>
      </c>
      <c r="AI107" s="68">
        <v>10</v>
      </c>
      <c r="AK107" s="8">
        <v>45331</v>
      </c>
      <c r="AL107" s="166">
        <f t="shared" si="6"/>
        <v>18.75</v>
      </c>
      <c r="AM107" s="81">
        <f t="shared" si="7"/>
        <v>11</v>
      </c>
    </row>
    <row r="108" spans="1:39" x14ac:dyDescent="0.3">
      <c r="A108" s="8">
        <v>45352</v>
      </c>
      <c r="B108" s="27">
        <v>14</v>
      </c>
      <c r="C108" s="68">
        <v>11</v>
      </c>
      <c r="E108" s="8">
        <v>45345</v>
      </c>
      <c r="F108" s="27">
        <v>15</v>
      </c>
      <c r="G108" s="68">
        <v>8</v>
      </c>
      <c r="I108" s="8">
        <v>45380</v>
      </c>
      <c r="J108" s="27">
        <v>22</v>
      </c>
      <c r="K108" s="68">
        <v>14</v>
      </c>
      <c r="AA108" s="8">
        <v>45338</v>
      </c>
      <c r="AB108" s="27">
        <v>20</v>
      </c>
      <c r="AC108" s="28">
        <v>14</v>
      </c>
      <c r="AD108" s="27">
        <v>20</v>
      </c>
      <c r="AE108" s="68">
        <v>14</v>
      </c>
      <c r="AF108" s="28">
        <v>21</v>
      </c>
      <c r="AG108" s="28">
        <v>10</v>
      </c>
      <c r="AH108" s="27">
        <v>18</v>
      </c>
      <c r="AI108" s="68">
        <v>14</v>
      </c>
      <c r="AK108" s="8">
        <v>45338</v>
      </c>
      <c r="AL108" s="166">
        <f t="shared" si="6"/>
        <v>19.75</v>
      </c>
      <c r="AM108" s="81">
        <f t="shared" si="7"/>
        <v>13</v>
      </c>
    </row>
    <row r="109" spans="1:39" ht="15" thickBot="1" x14ac:dyDescent="0.35">
      <c r="A109" s="8">
        <v>45359</v>
      </c>
      <c r="B109" s="27">
        <v>17</v>
      </c>
      <c r="C109" s="68">
        <v>9</v>
      </c>
      <c r="E109" s="8">
        <v>45352</v>
      </c>
      <c r="F109" s="27">
        <v>14</v>
      </c>
      <c r="G109" s="68">
        <v>9</v>
      </c>
      <c r="I109" s="9">
        <v>45387</v>
      </c>
      <c r="J109" s="31">
        <v>31</v>
      </c>
      <c r="K109" s="70">
        <v>18</v>
      </c>
      <c r="AA109" s="8">
        <v>45345</v>
      </c>
      <c r="AB109" s="27"/>
      <c r="AC109" s="28"/>
      <c r="AD109" s="27">
        <v>15</v>
      </c>
      <c r="AE109" s="68">
        <v>8</v>
      </c>
      <c r="AF109" s="28">
        <v>20</v>
      </c>
      <c r="AG109" s="28">
        <v>8</v>
      </c>
      <c r="AH109" s="27">
        <v>13</v>
      </c>
      <c r="AI109" s="68">
        <v>12</v>
      </c>
      <c r="AK109" s="8">
        <v>45345</v>
      </c>
      <c r="AL109" s="166">
        <f t="shared" si="6"/>
        <v>16</v>
      </c>
      <c r="AM109" s="81">
        <f t="shared" si="7"/>
        <v>9.3333333333333339</v>
      </c>
    </row>
    <row r="110" spans="1:39" x14ac:dyDescent="0.3">
      <c r="A110" s="8">
        <v>45366</v>
      </c>
      <c r="B110" s="27">
        <v>20</v>
      </c>
      <c r="C110" s="68">
        <v>13</v>
      </c>
      <c r="E110" s="8">
        <v>45366</v>
      </c>
      <c r="F110" s="27">
        <v>13</v>
      </c>
      <c r="G110" s="68">
        <v>11</v>
      </c>
      <c r="AA110" s="8">
        <v>45352</v>
      </c>
      <c r="AB110" s="27">
        <v>14</v>
      </c>
      <c r="AC110" s="28">
        <v>11</v>
      </c>
      <c r="AD110" s="27">
        <v>14</v>
      </c>
      <c r="AE110" s="68">
        <v>9</v>
      </c>
      <c r="AF110" s="28">
        <v>20</v>
      </c>
      <c r="AG110" s="28">
        <v>9</v>
      </c>
      <c r="AH110" s="27">
        <v>11</v>
      </c>
      <c r="AI110" s="68">
        <v>10</v>
      </c>
      <c r="AK110" s="8">
        <v>45352</v>
      </c>
      <c r="AL110" s="166">
        <f t="shared" si="6"/>
        <v>14.75</v>
      </c>
      <c r="AM110" s="81">
        <f t="shared" si="7"/>
        <v>9.75</v>
      </c>
    </row>
    <row r="111" spans="1:39" x14ac:dyDescent="0.3">
      <c r="A111" s="8">
        <v>45373</v>
      </c>
      <c r="B111" s="27">
        <v>20</v>
      </c>
      <c r="C111" s="68">
        <v>10</v>
      </c>
      <c r="E111" s="8">
        <v>45373</v>
      </c>
      <c r="F111" s="27">
        <v>17</v>
      </c>
      <c r="G111" s="68">
        <v>13</v>
      </c>
      <c r="AA111" s="8">
        <v>45359</v>
      </c>
      <c r="AB111" s="27">
        <v>17</v>
      </c>
      <c r="AC111" s="28">
        <v>9</v>
      </c>
      <c r="AD111" s="27"/>
      <c r="AE111" s="68"/>
      <c r="AF111" s="28">
        <v>26</v>
      </c>
      <c r="AG111" s="28">
        <v>10</v>
      </c>
      <c r="AH111" s="27">
        <v>14</v>
      </c>
      <c r="AI111" s="68">
        <v>12</v>
      </c>
      <c r="AK111" s="8">
        <v>45359</v>
      </c>
      <c r="AL111" s="166">
        <f t="shared" si="6"/>
        <v>19</v>
      </c>
      <c r="AM111" s="81">
        <f t="shared" si="7"/>
        <v>10.333333333333334</v>
      </c>
    </row>
    <row r="112" spans="1:39" x14ac:dyDescent="0.3">
      <c r="A112" s="8">
        <v>45380</v>
      </c>
      <c r="B112" s="27">
        <v>19</v>
      </c>
      <c r="C112" s="68">
        <v>14</v>
      </c>
      <c r="E112" s="8">
        <v>45380</v>
      </c>
      <c r="F112" s="27">
        <v>20</v>
      </c>
      <c r="G112" s="68">
        <v>14</v>
      </c>
      <c r="AA112" s="8">
        <v>45366</v>
      </c>
      <c r="AB112" s="27">
        <v>20</v>
      </c>
      <c r="AC112" s="28">
        <v>13</v>
      </c>
      <c r="AD112" s="27">
        <v>13</v>
      </c>
      <c r="AE112" s="68">
        <v>11</v>
      </c>
      <c r="AF112" s="28">
        <v>27</v>
      </c>
      <c r="AG112" s="28">
        <v>12</v>
      </c>
      <c r="AH112" s="27"/>
      <c r="AI112" s="68"/>
      <c r="AK112" s="8">
        <v>45366</v>
      </c>
      <c r="AL112" s="166">
        <f t="shared" si="6"/>
        <v>20</v>
      </c>
      <c r="AM112" s="81">
        <f t="shared" si="7"/>
        <v>12</v>
      </c>
    </row>
    <row r="113" spans="1:40" ht="15" thickBot="1" x14ac:dyDescent="0.35">
      <c r="A113" s="9">
        <v>45387</v>
      </c>
      <c r="B113" s="31">
        <v>22</v>
      </c>
      <c r="C113" s="70">
        <v>19</v>
      </c>
      <c r="E113" s="9">
        <v>45387</v>
      </c>
      <c r="F113" s="31">
        <v>26</v>
      </c>
      <c r="G113" s="70">
        <v>20</v>
      </c>
      <c r="AA113" s="8">
        <v>45373</v>
      </c>
      <c r="AB113" s="27">
        <v>20</v>
      </c>
      <c r="AC113" s="28">
        <v>10</v>
      </c>
      <c r="AD113" s="27">
        <v>17</v>
      </c>
      <c r="AE113" s="68">
        <v>13</v>
      </c>
      <c r="AF113" s="28">
        <v>26</v>
      </c>
      <c r="AG113" s="28">
        <v>8</v>
      </c>
      <c r="AH113" s="27">
        <v>20</v>
      </c>
      <c r="AI113" s="68">
        <v>13</v>
      </c>
      <c r="AK113" s="8">
        <v>45373</v>
      </c>
      <c r="AL113" s="166">
        <f t="shared" si="6"/>
        <v>20.75</v>
      </c>
      <c r="AM113" s="81">
        <f t="shared" si="7"/>
        <v>11</v>
      </c>
    </row>
    <row r="114" spans="1:40" x14ac:dyDescent="0.3">
      <c r="AA114" s="8">
        <v>45380</v>
      </c>
      <c r="AB114" s="27">
        <v>19</v>
      </c>
      <c r="AC114" s="28">
        <v>14</v>
      </c>
      <c r="AD114" s="27">
        <v>20</v>
      </c>
      <c r="AE114" s="68">
        <v>14</v>
      </c>
      <c r="AF114" s="28">
        <v>22</v>
      </c>
      <c r="AG114" s="28">
        <v>14</v>
      </c>
      <c r="AH114" s="27">
        <v>17</v>
      </c>
      <c r="AI114" s="68">
        <v>13</v>
      </c>
      <c r="AK114" s="8">
        <v>45380</v>
      </c>
      <c r="AL114" s="166">
        <f t="shared" si="6"/>
        <v>19.5</v>
      </c>
      <c r="AM114" s="81">
        <f t="shared" si="7"/>
        <v>13.75</v>
      </c>
    </row>
    <row r="115" spans="1:40" ht="15" thickBot="1" x14ac:dyDescent="0.35">
      <c r="A115" s="1" t="s">
        <v>39</v>
      </c>
      <c r="AA115" s="9">
        <v>45387</v>
      </c>
      <c r="AB115" s="31">
        <v>22</v>
      </c>
      <c r="AC115" s="32">
        <v>19</v>
      </c>
      <c r="AD115" s="31">
        <v>26</v>
      </c>
      <c r="AE115" s="70">
        <v>20</v>
      </c>
      <c r="AF115" s="32">
        <v>31</v>
      </c>
      <c r="AG115" s="32">
        <v>18</v>
      </c>
      <c r="AH115" s="31">
        <v>24</v>
      </c>
      <c r="AI115" s="70">
        <v>15</v>
      </c>
      <c r="AK115" s="217">
        <v>45387</v>
      </c>
      <c r="AL115" s="167">
        <f t="shared" si="6"/>
        <v>25.75</v>
      </c>
      <c r="AM115" s="83">
        <f t="shared" si="7"/>
        <v>18</v>
      </c>
      <c r="AN115" s="88"/>
    </row>
    <row r="116" spans="1:40" ht="15" thickBot="1" x14ac:dyDescent="0.35">
      <c r="AB116" s="88"/>
      <c r="AC116" s="88"/>
      <c r="AD116" s="88"/>
      <c r="AE116" s="88"/>
      <c r="AF116" s="88"/>
      <c r="AG116" s="88"/>
      <c r="AH116" s="88"/>
      <c r="AI116" s="88"/>
      <c r="AK116" s="89"/>
      <c r="AM116" s="88"/>
    </row>
    <row r="117" spans="1:40" ht="15" thickBot="1" x14ac:dyDescent="0.35">
      <c r="A117" s="214"/>
      <c r="B117" s="219" t="s">
        <v>16</v>
      </c>
      <c r="C117" s="224"/>
      <c r="E117" s="214"/>
      <c r="F117" s="219" t="s">
        <v>17</v>
      </c>
      <c r="G117" s="224"/>
      <c r="I117" s="214"/>
      <c r="J117" s="219" t="s">
        <v>18</v>
      </c>
      <c r="K117" s="224"/>
      <c r="AA117" s="1" t="s">
        <v>39</v>
      </c>
    </row>
    <row r="118" spans="1:40" ht="15" thickBot="1" x14ac:dyDescent="0.35">
      <c r="A118" s="218" t="s">
        <v>9</v>
      </c>
      <c r="B118" s="160" t="s">
        <v>234</v>
      </c>
      <c r="C118" s="162" t="s">
        <v>235</v>
      </c>
      <c r="E118" s="218" t="s">
        <v>9</v>
      </c>
      <c r="F118" s="160" t="s">
        <v>234</v>
      </c>
      <c r="G118" s="162" t="s">
        <v>235</v>
      </c>
      <c r="I118" s="218" t="s">
        <v>9</v>
      </c>
      <c r="J118" s="160" t="s">
        <v>234</v>
      </c>
      <c r="K118" s="162" t="s">
        <v>235</v>
      </c>
    </row>
    <row r="119" spans="1:40" ht="15" thickBot="1" x14ac:dyDescent="0.35">
      <c r="A119" s="84">
        <v>45030</v>
      </c>
      <c r="B119" s="22">
        <v>24</v>
      </c>
      <c r="C119" s="71">
        <v>11.8</v>
      </c>
      <c r="E119" s="12">
        <v>45030</v>
      </c>
      <c r="F119" s="22">
        <v>11</v>
      </c>
      <c r="G119" s="71">
        <v>13</v>
      </c>
      <c r="I119" s="12">
        <v>45030</v>
      </c>
      <c r="J119" s="22">
        <v>10</v>
      </c>
      <c r="K119" s="71">
        <v>14</v>
      </c>
      <c r="AA119" s="214"/>
      <c r="AB119" s="219" t="s">
        <v>16</v>
      </c>
      <c r="AC119" s="221"/>
      <c r="AD119" s="219" t="s">
        <v>17</v>
      </c>
      <c r="AE119" s="221"/>
      <c r="AF119" s="219" t="s">
        <v>18</v>
      </c>
      <c r="AG119" s="221"/>
      <c r="AI119" s="214"/>
      <c r="AJ119" s="219" t="s">
        <v>43</v>
      </c>
      <c r="AK119" s="221"/>
    </row>
    <row r="120" spans="1:40" ht="15" thickBot="1" x14ac:dyDescent="0.35">
      <c r="A120" s="85">
        <v>45051</v>
      </c>
      <c r="B120" s="27">
        <v>25</v>
      </c>
      <c r="C120" s="68">
        <v>18.600000000000001</v>
      </c>
      <c r="E120" s="8">
        <v>45037</v>
      </c>
      <c r="F120" s="27">
        <v>10.5</v>
      </c>
      <c r="G120" s="68">
        <v>13.5</v>
      </c>
      <c r="I120" s="8">
        <v>45037</v>
      </c>
      <c r="J120" s="27">
        <v>15</v>
      </c>
      <c r="K120" s="68">
        <v>13</v>
      </c>
      <c r="AA120" s="218" t="s">
        <v>9</v>
      </c>
      <c r="AB120" s="160" t="s">
        <v>234</v>
      </c>
      <c r="AC120" s="162" t="s">
        <v>235</v>
      </c>
      <c r="AD120" s="160" t="s">
        <v>234</v>
      </c>
      <c r="AE120" s="162" t="s">
        <v>235</v>
      </c>
      <c r="AF120" s="160" t="s">
        <v>234</v>
      </c>
      <c r="AG120" s="162" t="s">
        <v>235</v>
      </c>
      <c r="AI120" s="218" t="s">
        <v>9</v>
      </c>
      <c r="AJ120" s="160" t="s">
        <v>234</v>
      </c>
      <c r="AK120" s="162" t="s">
        <v>235</v>
      </c>
    </row>
    <row r="121" spans="1:40" x14ac:dyDescent="0.3">
      <c r="A121" s="85">
        <v>45058</v>
      </c>
      <c r="B121" s="27">
        <v>23</v>
      </c>
      <c r="C121" s="68">
        <v>11</v>
      </c>
      <c r="E121" s="8">
        <v>45044</v>
      </c>
      <c r="F121" s="27">
        <v>15</v>
      </c>
      <c r="G121" s="68">
        <v>16</v>
      </c>
      <c r="I121" s="8">
        <v>45044</v>
      </c>
      <c r="J121" s="27">
        <v>20</v>
      </c>
      <c r="K121" s="68">
        <v>12</v>
      </c>
      <c r="AA121" s="12">
        <v>45030</v>
      </c>
      <c r="AB121" s="22">
        <v>24</v>
      </c>
      <c r="AC121" s="25">
        <v>11.8</v>
      </c>
      <c r="AD121" s="22">
        <v>11</v>
      </c>
      <c r="AE121" s="25">
        <v>13</v>
      </c>
      <c r="AF121" s="22">
        <v>10</v>
      </c>
      <c r="AG121" s="71">
        <v>14</v>
      </c>
      <c r="AI121" s="12">
        <v>45030</v>
      </c>
      <c r="AJ121" s="78">
        <f t="shared" ref="AJ121:AJ152" si="8">AVERAGE(AB121,AD121,AF121)</f>
        <v>15</v>
      </c>
      <c r="AK121" s="79">
        <f t="shared" ref="AK121:AK152" si="9">AVERAGE(AC121,AE121,AG121)</f>
        <v>12.933333333333332</v>
      </c>
    </row>
    <row r="122" spans="1:40" x14ac:dyDescent="0.3">
      <c r="A122" s="85">
        <v>45065</v>
      </c>
      <c r="B122" s="27">
        <v>25</v>
      </c>
      <c r="C122" s="68">
        <v>21.5</v>
      </c>
      <c r="E122" s="8">
        <v>45051</v>
      </c>
      <c r="F122" s="27">
        <v>19</v>
      </c>
      <c r="G122" s="68">
        <v>21</v>
      </c>
      <c r="I122" s="8">
        <v>45051</v>
      </c>
      <c r="J122" s="27">
        <v>25</v>
      </c>
      <c r="K122" s="68">
        <v>17</v>
      </c>
      <c r="AA122" s="8">
        <v>45037</v>
      </c>
      <c r="AB122" s="27"/>
      <c r="AC122" s="28"/>
      <c r="AD122" s="27">
        <v>10.5</v>
      </c>
      <c r="AE122" s="28">
        <v>13.5</v>
      </c>
      <c r="AF122" s="27">
        <v>15</v>
      </c>
      <c r="AG122" s="68">
        <v>13</v>
      </c>
      <c r="AI122" s="8">
        <v>45037</v>
      </c>
      <c r="AJ122" s="80">
        <f t="shared" si="8"/>
        <v>12.75</v>
      </c>
      <c r="AK122" s="81">
        <f t="shared" si="9"/>
        <v>13.25</v>
      </c>
    </row>
    <row r="123" spans="1:40" x14ac:dyDescent="0.3">
      <c r="A123" s="85">
        <v>45079</v>
      </c>
      <c r="B123" s="27">
        <v>25</v>
      </c>
      <c r="C123" s="68">
        <v>17</v>
      </c>
      <c r="E123" s="8">
        <v>45058</v>
      </c>
      <c r="F123" s="27">
        <v>20</v>
      </c>
      <c r="G123" s="68">
        <v>17</v>
      </c>
      <c r="I123" s="8">
        <v>45058</v>
      </c>
      <c r="J123" s="27">
        <v>24</v>
      </c>
      <c r="K123" s="68">
        <v>15</v>
      </c>
      <c r="AA123" s="8">
        <v>45044</v>
      </c>
      <c r="AB123" s="27"/>
      <c r="AC123" s="28"/>
      <c r="AD123" s="27">
        <v>15</v>
      </c>
      <c r="AE123" s="28">
        <v>16</v>
      </c>
      <c r="AF123" s="27">
        <v>20</v>
      </c>
      <c r="AG123" s="68">
        <v>12</v>
      </c>
      <c r="AI123" s="8">
        <v>45044</v>
      </c>
      <c r="AJ123" s="80">
        <f t="shared" si="8"/>
        <v>17.5</v>
      </c>
      <c r="AK123" s="81">
        <f t="shared" si="9"/>
        <v>14</v>
      </c>
    </row>
    <row r="124" spans="1:40" x14ac:dyDescent="0.3">
      <c r="A124" s="85">
        <v>45086</v>
      </c>
      <c r="B124" s="27">
        <v>35</v>
      </c>
      <c r="C124" s="68">
        <v>28</v>
      </c>
      <c r="E124" s="8">
        <v>45065</v>
      </c>
      <c r="F124" s="27">
        <v>16.5</v>
      </c>
      <c r="G124" s="68">
        <v>23</v>
      </c>
      <c r="I124" s="8">
        <v>45065</v>
      </c>
      <c r="J124" s="27">
        <v>24</v>
      </c>
      <c r="K124" s="68">
        <v>18</v>
      </c>
      <c r="AA124" s="8">
        <v>45051</v>
      </c>
      <c r="AB124" s="27">
        <v>25</v>
      </c>
      <c r="AC124" s="28">
        <v>18.600000000000001</v>
      </c>
      <c r="AD124" s="27">
        <v>19</v>
      </c>
      <c r="AE124" s="28">
        <v>21</v>
      </c>
      <c r="AF124" s="27">
        <v>25</v>
      </c>
      <c r="AG124" s="68">
        <v>17</v>
      </c>
      <c r="AI124" s="8">
        <v>45051</v>
      </c>
      <c r="AJ124" s="80">
        <f t="shared" si="8"/>
        <v>23</v>
      </c>
      <c r="AK124" s="81">
        <f t="shared" si="9"/>
        <v>18.866666666666667</v>
      </c>
    </row>
    <row r="125" spans="1:40" x14ac:dyDescent="0.3">
      <c r="A125" s="85">
        <v>45093</v>
      </c>
      <c r="B125" s="27">
        <v>35</v>
      </c>
      <c r="C125" s="68">
        <v>28</v>
      </c>
      <c r="E125" s="8">
        <v>45072</v>
      </c>
      <c r="F125" s="27">
        <v>22</v>
      </c>
      <c r="G125" s="68">
        <v>9.5</v>
      </c>
      <c r="I125" s="8">
        <v>45072</v>
      </c>
      <c r="J125" s="27">
        <v>27</v>
      </c>
      <c r="K125" s="68">
        <v>20</v>
      </c>
      <c r="AA125" s="8">
        <v>45058</v>
      </c>
      <c r="AB125" s="27">
        <v>23</v>
      </c>
      <c r="AC125" s="28">
        <v>11</v>
      </c>
      <c r="AD125" s="27">
        <v>20</v>
      </c>
      <c r="AE125" s="28">
        <v>17</v>
      </c>
      <c r="AF125" s="27">
        <v>24</v>
      </c>
      <c r="AG125" s="68">
        <v>15</v>
      </c>
      <c r="AI125" s="8">
        <v>45058</v>
      </c>
      <c r="AJ125" s="80">
        <f t="shared" si="8"/>
        <v>22.333333333333332</v>
      </c>
      <c r="AK125" s="81">
        <f t="shared" si="9"/>
        <v>14.333333333333334</v>
      </c>
    </row>
    <row r="126" spans="1:40" x14ac:dyDescent="0.3">
      <c r="A126" s="85">
        <v>45100</v>
      </c>
      <c r="B126" s="46">
        <v>30</v>
      </c>
      <c r="C126" s="69">
        <v>19</v>
      </c>
      <c r="E126" s="8">
        <v>45086</v>
      </c>
      <c r="F126" s="27">
        <v>23</v>
      </c>
      <c r="G126" s="68">
        <v>24</v>
      </c>
      <c r="I126" s="8">
        <v>45079</v>
      </c>
      <c r="J126" s="27">
        <v>25</v>
      </c>
      <c r="K126" s="68">
        <v>23</v>
      </c>
      <c r="AA126" s="8">
        <v>45065</v>
      </c>
      <c r="AB126" s="27">
        <v>25</v>
      </c>
      <c r="AC126" s="28">
        <v>21.5</v>
      </c>
      <c r="AD126" s="27">
        <v>16.5</v>
      </c>
      <c r="AE126" s="28">
        <v>23</v>
      </c>
      <c r="AF126" s="27">
        <v>24</v>
      </c>
      <c r="AG126" s="68">
        <v>18</v>
      </c>
      <c r="AI126" s="8">
        <v>45065</v>
      </c>
      <c r="AJ126" s="80">
        <f t="shared" si="8"/>
        <v>21.833333333333332</v>
      </c>
      <c r="AK126" s="81">
        <f t="shared" si="9"/>
        <v>20.833333333333332</v>
      </c>
    </row>
    <row r="127" spans="1:40" x14ac:dyDescent="0.3">
      <c r="A127" s="85">
        <v>45114</v>
      </c>
      <c r="B127" s="46">
        <v>35</v>
      </c>
      <c r="C127" s="69">
        <v>24</v>
      </c>
      <c r="E127" s="8">
        <v>45093</v>
      </c>
      <c r="F127" s="27">
        <v>29</v>
      </c>
      <c r="G127" s="68">
        <v>31</v>
      </c>
      <c r="I127" s="8">
        <v>45086</v>
      </c>
      <c r="J127" s="27">
        <v>25</v>
      </c>
      <c r="K127" s="68">
        <v>27</v>
      </c>
      <c r="AA127" s="8">
        <v>45072</v>
      </c>
      <c r="AB127" s="27"/>
      <c r="AC127" s="28"/>
      <c r="AD127" s="27">
        <v>22</v>
      </c>
      <c r="AE127" s="28">
        <v>9.5</v>
      </c>
      <c r="AF127" s="27">
        <v>27</v>
      </c>
      <c r="AG127" s="68">
        <v>20</v>
      </c>
      <c r="AI127" s="8">
        <v>45072</v>
      </c>
      <c r="AJ127" s="80">
        <f t="shared" si="8"/>
        <v>24.5</v>
      </c>
      <c r="AK127" s="81">
        <f t="shared" si="9"/>
        <v>14.75</v>
      </c>
    </row>
    <row r="128" spans="1:40" x14ac:dyDescent="0.3">
      <c r="A128" s="85">
        <v>45121</v>
      </c>
      <c r="B128" s="46">
        <v>33</v>
      </c>
      <c r="C128" s="69">
        <v>21</v>
      </c>
      <c r="E128" s="8">
        <v>45107</v>
      </c>
      <c r="F128" s="46">
        <v>21</v>
      </c>
      <c r="G128" s="69">
        <v>23</v>
      </c>
      <c r="I128" s="8">
        <v>45093</v>
      </c>
      <c r="J128" s="27">
        <v>25</v>
      </c>
      <c r="K128" s="68">
        <v>28</v>
      </c>
      <c r="AA128" s="8">
        <v>45079</v>
      </c>
      <c r="AB128" s="27">
        <v>25</v>
      </c>
      <c r="AC128" s="28">
        <v>17</v>
      </c>
      <c r="AD128" s="27"/>
      <c r="AE128" s="28"/>
      <c r="AF128" s="27">
        <v>25</v>
      </c>
      <c r="AG128" s="68">
        <v>23</v>
      </c>
      <c r="AI128" s="8">
        <v>45079</v>
      </c>
      <c r="AJ128" s="80">
        <f t="shared" si="8"/>
        <v>25</v>
      </c>
      <c r="AK128" s="81">
        <f t="shared" si="9"/>
        <v>20</v>
      </c>
    </row>
    <row r="129" spans="1:37" x14ac:dyDescent="0.3">
      <c r="A129" s="85">
        <v>45184</v>
      </c>
      <c r="B129" s="27">
        <v>20</v>
      </c>
      <c r="C129" s="68"/>
      <c r="E129" s="8">
        <v>45114</v>
      </c>
      <c r="F129" s="46">
        <v>23</v>
      </c>
      <c r="G129" s="69">
        <v>28</v>
      </c>
      <c r="I129" s="8">
        <v>45100</v>
      </c>
      <c r="J129" s="46">
        <v>25</v>
      </c>
      <c r="K129" s="69">
        <v>24</v>
      </c>
      <c r="AA129" s="8">
        <v>45086</v>
      </c>
      <c r="AB129" s="27">
        <v>35</v>
      </c>
      <c r="AC129" s="28">
        <v>28</v>
      </c>
      <c r="AD129" s="27">
        <v>23</v>
      </c>
      <c r="AE129" s="28">
        <v>24</v>
      </c>
      <c r="AF129" s="27">
        <v>25</v>
      </c>
      <c r="AG129" s="68">
        <v>27</v>
      </c>
      <c r="AI129" s="8">
        <v>45086</v>
      </c>
      <c r="AJ129" s="80">
        <f t="shared" si="8"/>
        <v>27.666666666666668</v>
      </c>
      <c r="AK129" s="81">
        <f t="shared" si="9"/>
        <v>26.333333333333332</v>
      </c>
    </row>
    <row r="130" spans="1:37" x14ac:dyDescent="0.3">
      <c r="A130" s="85">
        <v>45219</v>
      </c>
      <c r="B130" s="27">
        <v>18</v>
      </c>
      <c r="C130" s="68">
        <v>15</v>
      </c>
      <c r="E130" s="8">
        <v>45121</v>
      </c>
      <c r="F130" s="46">
        <v>21</v>
      </c>
      <c r="G130" s="69">
        <v>27</v>
      </c>
      <c r="I130" s="8">
        <v>45107</v>
      </c>
      <c r="J130" s="46">
        <v>24</v>
      </c>
      <c r="K130" s="69">
        <v>21</v>
      </c>
      <c r="AA130" s="8">
        <v>45093</v>
      </c>
      <c r="AB130" s="27">
        <v>35</v>
      </c>
      <c r="AC130" s="28">
        <v>28</v>
      </c>
      <c r="AD130" s="27">
        <v>29</v>
      </c>
      <c r="AE130" s="28">
        <v>31</v>
      </c>
      <c r="AF130" s="27">
        <v>25</v>
      </c>
      <c r="AG130" s="68">
        <v>28</v>
      </c>
      <c r="AI130" s="8">
        <v>45093</v>
      </c>
      <c r="AJ130" s="80">
        <f t="shared" si="8"/>
        <v>29.666666666666668</v>
      </c>
      <c r="AK130" s="81">
        <f t="shared" si="9"/>
        <v>29</v>
      </c>
    </row>
    <row r="131" spans="1:37" x14ac:dyDescent="0.3">
      <c r="A131" s="85">
        <v>45233</v>
      </c>
      <c r="B131" s="27">
        <v>12</v>
      </c>
      <c r="C131" s="68">
        <v>8</v>
      </c>
      <c r="E131" s="8">
        <v>45128</v>
      </c>
      <c r="F131" s="46">
        <v>22</v>
      </c>
      <c r="G131" s="69">
        <v>25</v>
      </c>
      <c r="I131" s="8">
        <v>45114</v>
      </c>
      <c r="J131" s="46">
        <v>25</v>
      </c>
      <c r="K131" s="69">
        <v>31</v>
      </c>
      <c r="AA131" s="8">
        <v>45100</v>
      </c>
      <c r="AB131" s="46">
        <v>30</v>
      </c>
      <c r="AC131" s="47">
        <v>19</v>
      </c>
      <c r="AD131" s="46"/>
      <c r="AE131" s="47"/>
      <c r="AF131" s="46">
        <v>25</v>
      </c>
      <c r="AG131" s="69">
        <v>24</v>
      </c>
      <c r="AI131" s="8">
        <v>45100</v>
      </c>
      <c r="AJ131" s="80">
        <f t="shared" si="8"/>
        <v>27.5</v>
      </c>
      <c r="AK131" s="81">
        <f t="shared" si="9"/>
        <v>21.5</v>
      </c>
    </row>
    <row r="132" spans="1:37" ht="15" thickBot="1" x14ac:dyDescent="0.35">
      <c r="A132" s="86">
        <v>45359</v>
      </c>
      <c r="B132" s="31">
        <v>10</v>
      </c>
      <c r="C132" s="70">
        <v>10</v>
      </c>
      <c r="E132" s="8">
        <v>45135</v>
      </c>
      <c r="F132" s="46">
        <v>20</v>
      </c>
      <c r="G132" s="69">
        <v>25</v>
      </c>
      <c r="I132" s="8">
        <v>45121</v>
      </c>
      <c r="J132" s="46">
        <v>25</v>
      </c>
      <c r="K132" s="69">
        <v>25</v>
      </c>
      <c r="AA132" s="8">
        <v>45107</v>
      </c>
      <c r="AB132" s="46"/>
      <c r="AC132" s="47"/>
      <c r="AD132" s="46">
        <v>21</v>
      </c>
      <c r="AE132" s="47">
        <v>23</v>
      </c>
      <c r="AF132" s="46">
        <v>24</v>
      </c>
      <c r="AG132" s="69">
        <v>21</v>
      </c>
      <c r="AI132" s="8">
        <v>45107</v>
      </c>
      <c r="AJ132" s="80">
        <f t="shared" si="8"/>
        <v>22.5</v>
      </c>
      <c r="AK132" s="81">
        <f t="shared" si="9"/>
        <v>22</v>
      </c>
    </row>
    <row r="133" spans="1:37" x14ac:dyDescent="0.3">
      <c r="A133" s="89"/>
      <c r="B133" s="28"/>
      <c r="C133" s="28"/>
      <c r="E133" s="8">
        <v>45142</v>
      </c>
      <c r="F133" s="27">
        <v>20</v>
      </c>
      <c r="G133" s="68">
        <v>25</v>
      </c>
      <c r="I133" s="8">
        <v>45128</v>
      </c>
      <c r="J133" s="46">
        <v>25</v>
      </c>
      <c r="K133" s="69">
        <v>23</v>
      </c>
      <c r="AA133" s="8">
        <v>45114</v>
      </c>
      <c r="AB133" s="46">
        <v>35</v>
      </c>
      <c r="AC133" s="47">
        <v>24</v>
      </c>
      <c r="AD133" s="46">
        <v>23</v>
      </c>
      <c r="AE133" s="47">
        <v>28</v>
      </c>
      <c r="AF133" s="46">
        <v>25</v>
      </c>
      <c r="AG133" s="69">
        <v>31</v>
      </c>
      <c r="AI133" s="8">
        <v>45114</v>
      </c>
      <c r="AJ133" s="80">
        <f t="shared" si="8"/>
        <v>27.666666666666668</v>
      </c>
      <c r="AK133" s="81">
        <f t="shared" si="9"/>
        <v>27.666666666666668</v>
      </c>
    </row>
    <row r="134" spans="1:37" x14ac:dyDescent="0.3">
      <c r="A134" s="89"/>
      <c r="B134" s="28"/>
      <c r="C134" s="28"/>
      <c r="E134" s="8">
        <v>45149</v>
      </c>
      <c r="F134" s="27">
        <v>18</v>
      </c>
      <c r="G134" s="68">
        <v>26</v>
      </c>
      <c r="I134" s="8">
        <v>45135</v>
      </c>
      <c r="J134" s="46">
        <v>25</v>
      </c>
      <c r="K134" s="69">
        <v>21</v>
      </c>
      <c r="AA134" s="8">
        <v>45121</v>
      </c>
      <c r="AB134" s="46">
        <v>33</v>
      </c>
      <c r="AC134" s="47">
        <v>21</v>
      </c>
      <c r="AD134" s="46">
        <v>21</v>
      </c>
      <c r="AE134" s="47">
        <v>27</v>
      </c>
      <c r="AF134" s="46">
        <v>25</v>
      </c>
      <c r="AG134" s="69">
        <v>25</v>
      </c>
      <c r="AI134" s="8">
        <v>45121</v>
      </c>
      <c r="AJ134" s="80">
        <f t="shared" si="8"/>
        <v>26.333333333333332</v>
      </c>
      <c r="AK134" s="81">
        <f t="shared" si="9"/>
        <v>24.333333333333332</v>
      </c>
    </row>
    <row r="135" spans="1:37" x14ac:dyDescent="0.3">
      <c r="A135" s="89"/>
      <c r="B135" s="28"/>
      <c r="C135" s="28"/>
      <c r="E135" s="8">
        <v>45156</v>
      </c>
      <c r="F135" s="27">
        <v>23</v>
      </c>
      <c r="G135" s="68">
        <v>18</v>
      </c>
      <c r="I135" s="8">
        <v>45142</v>
      </c>
      <c r="J135" s="27">
        <v>25</v>
      </c>
      <c r="K135" s="68">
        <v>19</v>
      </c>
      <c r="AA135" s="8">
        <v>45128</v>
      </c>
      <c r="AB135" s="46"/>
      <c r="AC135" s="47"/>
      <c r="AD135" s="46">
        <v>22</v>
      </c>
      <c r="AE135" s="47">
        <v>25</v>
      </c>
      <c r="AF135" s="46">
        <v>25</v>
      </c>
      <c r="AG135" s="69">
        <v>23</v>
      </c>
      <c r="AI135" s="8">
        <v>45128</v>
      </c>
      <c r="AJ135" s="80">
        <f t="shared" si="8"/>
        <v>23.5</v>
      </c>
      <c r="AK135" s="81">
        <f t="shared" si="9"/>
        <v>24</v>
      </c>
    </row>
    <row r="136" spans="1:37" x14ac:dyDescent="0.3">
      <c r="A136" s="89"/>
      <c r="B136" s="28"/>
      <c r="C136" s="28"/>
      <c r="E136" s="8">
        <v>45163</v>
      </c>
      <c r="F136" s="27">
        <v>20</v>
      </c>
      <c r="G136" s="68">
        <v>15</v>
      </c>
      <c r="I136" s="8">
        <v>45149</v>
      </c>
      <c r="J136" s="27">
        <v>25</v>
      </c>
      <c r="K136" s="68">
        <v>25</v>
      </c>
      <c r="AA136" s="8">
        <v>45135</v>
      </c>
      <c r="AB136" s="46"/>
      <c r="AC136" s="47"/>
      <c r="AD136" s="46">
        <v>20</v>
      </c>
      <c r="AE136" s="47">
        <v>25</v>
      </c>
      <c r="AF136" s="46">
        <v>25</v>
      </c>
      <c r="AG136" s="69">
        <v>21</v>
      </c>
      <c r="AI136" s="8">
        <v>45135</v>
      </c>
      <c r="AJ136" s="80">
        <f t="shared" si="8"/>
        <v>22.5</v>
      </c>
      <c r="AK136" s="81">
        <f t="shared" si="9"/>
        <v>23</v>
      </c>
    </row>
    <row r="137" spans="1:37" x14ac:dyDescent="0.3">
      <c r="A137" s="89"/>
      <c r="B137" s="28"/>
      <c r="C137" s="28"/>
      <c r="E137" s="8">
        <v>45170</v>
      </c>
      <c r="F137" s="27">
        <v>21</v>
      </c>
      <c r="G137" s="68">
        <v>14</v>
      </c>
      <c r="I137" s="8">
        <v>45156</v>
      </c>
      <c r="J137" s="27">
        <v>24</v>
      </c>
      <c r="K137" s="68">
        <v>25</v>
      </c>
      <c r="AA137" s="8">
        <v>45142</v>
      </c>
      <c r="AB137" s="27"/>
      <c r="AC137" s="28"/>
      <c r="AD137" s="27">
        <v>20</v>
      </c>
      <c r="AE137" s="28">
        <v>25</v>
      </c>
      <c r="AF137" s="27">
        <v>25</v>
      </c>
      <c r="AG137" s="68">
        <v>19</v>
      </c>
      <c r="AI137" s="8">
        <v>45142</v>
      </c>
      <c r="AJ137" s="80">
        <f t="shared" si="8"/>
        <v>22.5</v>
      </c>
      <c r="AK137" s="81">
        <f t="shared" si="9"/>
        <v>22</v>
      </c>
    </row>
    <row r="138" spans="1:37" x14ac:dyDescent="0.3">
      <c r="A138" s="89"/>
      <c r="B138" s="28"/>
      <c r="C138" s="28"/>
      <c r="E138" s="8">
        <v>45177</v>
      </c>
      <c r="F138" s="27">
        <v>25</v>
      </c>
      <c r="G138" s="68">
        <v>23</v>
      </c>
      <c r="I138" s="8">
        <v>45163</v>
      </c>
      <c r="J138" s="27">
        <v>20</v>
      </c>
      <c r="K138" s="68">
        <v>20</v>
      </c>
      <c r="AA138" s="8">
        <v>45149</v>
      </c>
      <c r="AB138" s="27"/>
      <c r="AC138" s="28"/>
      <c r="AD138" s="27">
        <v>18</v>
      </c>
      <c r="AE138" s="28">
        <v>26</v>
      </c>
      <c r="AF138" s="27">
        <v>25</v>
      </c>
      <c r="AG138" s="68">
        <v>25</v>
      </c>
      <c r="AI138" s="8">
        <v>45149</v>
      </c>
      <c r="AJ138" s="80">
        <f t="shared" si="8"/>
        <v>21.5</v>
      </c>
      <c r="AK138" s="81">
        <f t="shared" si="9"/>
        <v>25.5</v>
      </c>
    </row>
    <row r="139" spans="1:37" x14ac:dyDescent="0.3">
      <c r="A139" s="89"/>
      <c r="B139" s="28"/>
      <c r="C139" s="28"/>
      <c r="E139" s="8">
        <v>45205</v>
      </c>
      <c r="F139" s="27">
        <v>18</v>
      </c>
      <c r="G139" s="68">
        <v>22</v>
      </c>
      <c r="I139" s="8">
        <v>45170</v>
      </c>
      <c r="J139" s="27">
        <v>20</v>
      </c>
      <c r="K139" s="68">
        <v>20</v>
      </c>
      <c r="AA139" s="8">
        <v>45156</v>
      </c>
      <c r="AB139" s="27"/>
      <c r="AC139" s="28"/>
      <c r="AD139" s="27">
        <v>23</v>
      </c>
      <c r="AE139" s="28">
        <v>18</v>
      </c>
      <c r="AF139" s="27">
        <v>24</v>
      </c>
      <c r="AG139" s="68">
        <v>25</v>
      </c>
      <c r="AI139" s="8">
        <v>45156</v>
      </c>
      <c r="AJ139" s="80">
        <f t="shared" si="8"/>
        <v>23.5</v>
      </c>
      <c r="AK139" s="81">
        <f t="shared" si="9"/>
        <v>21.5</v>
      </c>
    </row>
    <row r="140" spans="1:37" x14ac:dyDescent="0.3">
      <c r="A140" s="89"/>
      <c r="B140" s="28"/>
      <c r="C140" s="28"/>
      <c r="E140" s="8">
        <v>45212</v>
      </c>
      <c r="F140" s="27">
        <v>16</v>
      </c>
      <c r="G140" s="68">
        <v>12</v>
      </c>
      <c r="I140" s="8">
        <v>45177</v>
      </c>
      <c r="J140" s="27">
        <v>23</v>
      </c>
      <c r="K140" s="68">
        <v>28</v>
      </c>
      <c r="AA140" s="8">
        <v>45163</v>
      </c>
      <c r="AB140" s="27"/>
      <c r="AC140" s="28"/>
      <c r="AD140" s="27">
        <v>20</v>
      </c>
      <c r="AE140" s="28">
        <v>15</v>
      </c>
      <c r="AF140" s="27">
        <v>20</v>
      </c>
      <c r="AG140" s="68">
        <v>20</v>
      </c>
      <c r="AI140" s="8">
        <v>45163</v>
      </c>
      <c r="AJ140" s="80">
        <f t="shared" si="8"/>
        <v>20</v>
      </c>
      <c r="AK140" s="81">
        <f t="shared" si="9"/>
        <v>17.5</v>
      </c>
    </row>
    <row r="141" spans="1:37" x14ac:dyDescent="0.3">
      <c r="A141" s="89"/>
      <c r="B141" s="28"/>
      <c r="C141" s="28"/>
      <c r="E141" s="8">
        <v>45219</v>
      </c>
      <c r="F141" s="27">
        <v>18</v>
      </c>
      <c r="G141" s="68">
        <v>15</v>
      </c>
      <c r="I141" s="8">
        <v>45184</v>
      </c>
      <c r="J141" s="27">
        <v>20</v>
      </c>
      <c r="K141" s="68">
        <v>22</v>
      </c>
      <c r="AA141" s="8">
        <v>45170</v>
      </c>
      <c r="AB141" s="27"/>
      <c r="AC141" s="28"/>
      <c r="AD141" s="27">
        <v>21</v>
      </c>
      <c r="AE141" s="28">
        <v>14</v>
      </c>
      <c r="AF141" s="27">
        <v>20</v>
      </c>
      <c r="AG141" s="68">
        <v>20</v>
      </c>
      <c r="AI141" s="8">
        <v>45170</v>
      </c>
      <c r="AJ141" s="80">
        <f t="shared" si="8"/>
        <v>20.5</v>
      </c>
      <c r="AK141" s="81">
        <f t="shared" si="9"/>
        <v>17</v>
      </c>
    </row>
    <row r="142" spans="1:37" x14ac:dyDescent="0.3">
      <c r="A142" s="89"/>
      <c r="B142" s="28"/>
      <c r="C142" s="28"/>
      <c r="E142" s="8">
        <v>45226</v>
      </c>
      <c r="F142" s="27">
        <v>15</v>
      </c>
      <c r="G142" s="68">
        <v>10</v>
      </c>
      <c r="I142" s="8">
        <v>45191</v>
      </c>
      <c r="J142" s="27">
        <v>20</v>
      </c>
      <c r="K142" s="68">
        <v>13</v>
      </c>
      <c r="AA142" s="8">
        <v>45177</v>
      </c>
      <c r="AB142" s="27"/>
      <c r="AC142" s="28"/>
      <c r="AD142" s="27">
        <v>25</v>
      </c>
      <c r="AE142" s="28">
        <v>23</v>
      </c>
      <c r="AF142" s="27">
        <v>23</v>
      </c>
      <c r="AG142" s="68">
        <v>28</v>
      </c>
      <c r="AI142" s="8">
        <v>45177</v>
      </c>
      <c r="AJ142" s="80">
        <f t="shared" si="8"/>
        <v>24</v>
      </c>
      <c r="AK142" s="81">
        <f t="shared" si="9"/>
        <v>25.5</v>
      </c>
    </row>
    <row r="143" spans="1:37" x14ac:dyDescent="0.3">
      <c r="A143" s="89"/>
      <c r="B143" s="28"/>
      <c r="C143" s="28"/>
      <c r="E143" s="8">
        <v>45233</v>
      </c>
      <c r="F143" s="27">
        <v>12</v>
      </c>
      <c r="G143" s="68">
        <v>10</v>
      </c>
      <c r="I143" s="8">
        <v>45198</v>
      </c>
      <c r="J143" s="27">
        <v>20</v>
      </c>
      <c r="K143" s="68">
        <v>18</v>
      </c>
      <c r="AA143" s="8">
        <v>45184</v>
      </c>
      <c r="AB143" s="27">
        <v>20</v>
      </c>
      <c r="AC143" s="28"/>
      <c r="AD143" s="27"/>
      <c r="AE143" s="28"/>
      <c r="AF143" s="27">
        <v>20</v>
      </c>
      <c r="AG143" s="68">
        <v>22</v>
      </c>
      <c r="AI143" s="8">
        <v>45184</v>
      </c>
      <c r="AJ143" s="80">
        <f t="shared" si="8"/>
        <v>20</v>
      </c>
      <c r="AK143" s="81">
        <f t="shared" si="9"/>
        <v>22</v>
      </c>
    </row>
    <row r="144" spans="1:37" x14ac:dyDescent="0.3">
      <c r="A144" s="89"/>
      <c r="B144" s="28"/>
      <c r="C144" s="28"/>
      <c r="E144" s="8">
        <v>45240</v>
      </c>
      <c r="F144" s="27">
        <v>11</v>
      </c>
      <c r="G144" s="68">
        <v>10</v>
      </c>
      <c r="I144" s="8">
        <v>45324</v>
      </c>
      <c r="J144" s="27">
        <v>5</v>
      </c>
      <c r="K144" s="68">
        <v>7</v>
      </c>
      <c r="AA144" s="8">
        <v>45191</v>
      </c>
      <c r="AB144" s="27"/>
      <c r="AC144" s="28"/>
      <c r="AD144" s="27"/>
      <c r="AE144" s="28"/>
      <c r="AF144" s="27">
        <v>20</v>
      </c>
      <c r="AG144" s="68">
        <v>13</v>
      </c>
      <c r="AI144" s="8">
        <v>45191</v>
      </c>
      <c r="AJ144" s="80">
        <f t="shared" si="8"/>
        <v>20</v>
      </c>
      <c r="AK144" s="81">
        <f t="shared" si="9"/>
        <v>13</v>
      </c>
    </row>
    <row r="145" spans="1:37" x14ac:dyDescent="0.3">
      <c r="A145" s="89"/>
      <c r="B145" s="28"/>
      <c r="C145" s="28"/>
      <c r="E145" s="8">
        <v>45247</v>
      </c>
      <c r="F145" s="27">
        <v>10</v>
      </c>
      <c r="G145" s="68">
        <v>4</v>
      </c>
      <c r="I145" s="8">
        <v>45331</v>
      </c>
      <c r="J145" s="27">
        <v>5</v>
      </c>
      <c r="K145" s="68">
        <v>10</v>
      </c>
      <c r="AA145" s="8">
        <v>45198</v>
      </c>
      <c r="AB145" s="27"/>
      <c r="AC145" s="28"/>
      <c r="AD145" s="27"/>
      <c r="AE145" s="28"/>
      <c r="AF145" s="27">
        <v>20</v>
      </c>
      <c r="AG145" s="68">
        <v>18</v>
      </c>
      <c r="AI145" s="8">
        <v>45198</v>
      </c>
      <c r="AJ145" s="80">
        <f t="shared" si="8"/>
        <v>20</v>
      </c>
      <c r="AK145" s="81">
        <f t="shared" si="9"/>
        <v>18</v>
      </c>
    </row>
    <row r="146" spans="1:37" x14ac:dyDescent="0.3">
      <c r="A146" s="89"/>
      <c r="B146" s="28"/>
      <c r="C146" s="28"/>
      <c r="E146" s="8">
        <v>45254</v>
      </c>
      <c r="F146" s="27">
        <v>11</v>
      </c>
      <c r="G146" s="68">
        <v>8</v>
      </c>
      <c r="I146" s="8">
        <v>45338</v>
      </c>
      <c r="J146" s="27">
        <v>7</v>
      </c>
      <c r="K146" s="68">
        <v>12</v>
      </c>
      <c r="AA146" s="8">
        <v>45205</v>
      </c>
      <c r="AB146" s="27"/>
      <c r="AC146" s="28"/>
      <c r="AD146" s="27">
        <v>18</v>
      </c>
      <c r="AE146" s="28">
        <v>22</v>
      </c>
      <c r="AF146" s="27"/>
      <c r="AG146" s="68"/>
      <c r="AI146" s="8">
        <v>45205</v>
      </c>
      <c r="AJ146" s="80">
        <f t="shared" si="8"/>
        <v>18</v>
      </c>
      <c r="AK146" s="81">
        <f t="shared" si="9"/>
        <v>22</v>
      </c>
    </row>
    <row r="147" spans="1:37" x14ac:dyDescent="0.3">
      <c r="A147" s="89"/>
      <c r="B147" s="28"/>
      <c r="C147" s="28"/>
      <c r="E147" s="8">
        <v>45268</v>
      </c>
      <c r="F147" s="27">
        <v>10.5</v>
      </c>
      <c r="G147" s="68">
        <v>10</v>
      </c>
      <c r="I147" s="8">
        <v>45345</v>
      </c>
      <c r="J147" s="27">
        <v>5</v>
      </c>
      <c r="K147" s="68">
        <v>7</v>
      </c>
      <c r="AA147" s="8">
        <v>45212</v>
      </c>
      <c r="AB147" s="27"/>
      <c r="AC147" s="28"/>
      <c r="AD147" s="27">
        <v>16</v>
      </c>
      <c r="AE147" s="28">
        <v>12</v>
      </c>
      <c r="AF147" s="27"/>
      <c r="AG147" s="68"/>
      <c r="AI147" s="8">
        <v>45212</v>
      </c>
      <c r="AJ147" s="80">
        <f t="shared" si="8"/>
        <v>16</v>
      </c>
      <c r="AK147" s="81">
        <f t="shared" si="9"/>
        <v>12</v>
      </c>
    </row>
    <row r="148" spans="1:37" x14ac:dyDescent="0.3">
      <c r="A148" s="89"/>
      <c r="B148" s="28"/>
      <c r="C148" s="28"/>
      <c r="E148" s="8">
        <v>45275</v>
      </c>
      <c r="F148" s="27">
        <v>11</v>
      </c>
      <c r="G148" s="68">
        <v>10</v>
      </c>
      <c r="I148" s="8">
        <v>45352</v>
      </c>
      <c r="J148" s="27">
        <v>5</v>
      </c>
      <c r="K148" s="68">
        <v>7</v>
      </c>
      <c r="AA148" s="8">
        <v>45219</v>
      </c>
      <c r="AB148" s="27">
        <v>18</v>
      </c>
      <c r="AC148" s="28">
        <v>15</v>
      </c>
      <c r="AD148" s="27">
        <v>18</v>
      </c>
      <c r="AE148" s="28">
        <v>15</v>
      </c>
      <c r="AF148" s="27"/>
      <c r="AG148" s="68"/>
      <c r="AI148" s="8">
        <v>45219</v>
      </c>
      <c r="AJ148" s="80">
        <f t="shared" si="8"/>
        <v>18</v>
      </c>
      <c r="AK148" s="81">
        <f t="shared" si="9"/>
        <v>15</v>
      </c>
    </row>
    <row r="149" spans="1:37" x14ac:dyDescent="0.3">
      <c r="E149" s="8">
        <v>45282</v>
      </c>
      <c r="F149" s="27">
        <v>10.5</v>
      </c>
      <c r="G149" s="68">
        <v>8</v>
      </c>
      <c r="I149" s="8">
        <v>45359</v>
      </c>
      <c r="J149" s="27">
        <v>8</v>
      </c>
      <c r="K149" s="68">
        <v>10</v>
      </c>
      <c r="AA149" s="8">
        <v>45226</v>
      </c>
      <c r="AB149" s="27"/>
      <c r="AC149" s="28"/>
      <c r="AD149" s="27">
        <v>15</v>
      </c>
      <c r="AE149" s="28">
        <v>10</v>
      </c>
      <c r="AF149" s="27"/>
      <c r="AG149" s="68"/>
      <c r="AI149" s="8">
        <v>45226</v>
      </c>
      <c r="AJ149" s="80">
        <f t="shared" si="8"/>
        <v>15</v>
      </c>
      <c r="AK149" s="81">
        <f t="shared" si="9"/>
        <v>10</v>
      </c>
    </row>
    <row r="150" spans="1:37" x14ac:dyDescent="0.3">
      <c r="E150" s="8">
        <v>45289</v>
      </c>
      <c r="F150" s="27">
        <v>10</v>
      </c>
      <c r="G150" s="68">
        <v>6</v>
      </c>
      <c r="I150" s="8">
        <v>45366</v>
      </c>
      <c r="J150" s="27">
        <v>15</v>
      </c>
      <c r="K150" s="68">
        <v>12</v>
      </c>
      <c r="AA150" s="8">
        <v>45233</v>
      </c>
      <c r="AB150" s="27">
        <v>12</v>
      </c>
      <c r="AC150" s="28">
        <v>8</v>
      </c>
      <c r="AD150" s="27">
        <v>12</v>
      </c>
      <c r="AE150" s="28">
        <v>10</v>
      </c>
      <c r="AF150" s="27"/>
      <c r="AG150" s="68"/>
      <c r="AI150" s="8">
        <v>45233</v>
      </c>
      <c r="AJ150" s="80">
        <f t="shared" si="8"/>
        <v>12</v>
      </c>
      <c r="AK150" s="81">
        <f t="shared" si="9"/>
        <v>9</v>
      </c>
    </row>
    <row r="151" spans="1:37" ht="15" thickBot="1" x14ac:dyDescent="0.35">
      <c r="E151" s="8">
        <v>45296</v>
      </c>
      <c r="F151" s="27">
        <v>10</v>
      </c>
      <c r="G151" s="68">
        <v>7</v>
      </c>
      <c r="I151" s="9">
        <v>45373</v>
      </c>
      <c r="J151" s="31">
        <v>25</v>
      </c>
      <c r="K151" s="70">
        <v>15</v>
      </c>
      <c r="AA151" s="8">
        <v>45240</v>
      </c>
      <c r="AB151" s="27"/>
      <c r="AC151" s="28"/>
      <c r="AD151" s="27">
        <v>11</v>
      </c>
      <c r="AE151" s="28">
        <v>10</v>
      </c>
      <c r="AF151" s="27"/>
      <c r="AG151" s="68"/>
      <c r="AI151" s="8">
        <v>45240</v>
      </c>
      <c r="AJ151" s="80">
        <f t="shared" si="8"/>
        <v>11</v>
      </c>
      <c r="AK151" s="81">
        <f t="shared" si="9"/>
        <v>10</v>
      </c>
    </row>
    <row r="152" spans="1:37" x14ac:dyDescent="0.3">
      <c r="E152" s="8">
        <v>45303</v>
      </c>
      <c r="F152" s="27">
        <v>2</v>
      </c>
      <c r="G152" s="68">
        <v>3</v>
      </c>
      <c r="AA152" s="8">
        <v>45247</v>
      </c>
      <c r="AB152" s="27"/>
      <c r="AC152" s="28"/>
      <c r="AD152" s="27">
        <v>10</v>
      </c>
      <c r="AE152" s="28">
        <v>4</v>
      </c>
      <c r="AF152" s="27"/>
      <c r="AG152" s="68"/>
      <c r="AI152" s="8">
        <v>45247</v>
      </c>
      <c r="AJ152" s="80">
        <f t="shared" si="8"/>
        <v>10</v>
      </c>
      <c r="AK152" s="81">
        <f t="shared" si="9"/>
        <v>4</v>
      </c>
    </row>
    <row r="153" spans="1:37" x14ac:dyDescent="0.3">
      <c r="E153" s="8">
        <v>45310</v>
      </c>
      <c r="F153" s="27">
        <v>0</v>
      </c>
      <c r="G153" s="68">
        <v>-1</v>
      </c>
      <c r="AA153" s="8">
        <v>45254</v>
      </c>
      <c r="AB153" s="27"/>
      <c r="AC153" s="28"/>
      <c r="AD153" s="27">
        <v>11</v>
      </c>
      <c r="AE153" s="28">
        <v>8</v>
      </c>
      <c r="AF153" s="27"/>
      <c r="AG153" s="68"/>
      <c r="AI153" s="8">
        <v>45254</v>
      </c>
      <c r="AJ153" s="80">
        <f t="shared" ref="AJ153:AJ172" si="10">AVERAGE(AB153,AD153,AF153)</f>
        <v>11</v>
      </c>
      <c r="AK153" s="81">
        <f t="shared" ref="AK153:AK172" si="11">AVERAGE(AC153,AE153,AG153)</f>
        <v>8</v>
      </c>
    </row>
    <row r="154" spans="1:37" x14ac:dyDescent="0.3">
      <c r="E154" s="8">
        <v>45317</v>
      </c>
      <c r="F154" s="27">
        <v>10</v>
      </c>
      <c r="G154" s="68">
        <v>9</v>
      </c>
      <c r="AA154" s="8">
        <v>45261</v>
      </c>
      <c r="AB154" s="27"/>
      <c r="AC154" s="28"/>
      <c r="AD154" s="27"/>
      <c r="AE154" s="28"/>
      <c r="AF154" s="27"/>
      <c r="AG154" s="68"/>
      <c r="AI154" s="8">
        <v>45261</v>
      </c>
      <c r="AJ154" s="80">
        <f>AVERAGE(AJ153,AJ155)</f>
        <v>10.75</v>
      </c>
      <c r="AK154" s="81">
        <f>AVERAGE(AK153,AK155)</f>
        <v>9</v>
      </c>
    </row>
    <row r="155" spans="1:37" x14ac:dyDescent="0.3">
      <c r="E155" s="8">
        <v>45331</v>
      </c>
      <c r="F155" s="27">
        <v>10</v>
      </c>
      <c r="G155" s="68">
        <v>9</v>
      </c>
      <c r="AA155" s="8">
        <v>45268</v>
      </c>
      <c r="AB155" s="27"/>
      <c r="AC155" s="28"/>
      <c r="AD155" s="27">
        <v>10.5</v>
      </c>
      <c r="AE155" s="28">
        <v>10</v>
      </c>
      <c r="AF155" s="27"/>
      <c r="AG155" s="68"/>
      <c r="AI155" s="8">
        <v>45268</v>
      </c>
      <c r="AJ155" s="80">
        <f t="shared" si="10"/>
        <v>10.5</v>
      </c>
      <c r="AK155" s="81">
        <f t="shared" si="11"/>
        <v>10</v>
      </c>
    </row>
    <row r="156" spans="1:37" x14ac:dyDescent="0.3">
      <c r="E156" s="8">
        <v>45345</v>
      </c>
      <c r="F156" s="27">
        <v>10.5</v>
      </c>
      <c r="G156" s="68">
        <v>9</v>
      </c>
      <c r="AA156" s="8">
        <v>45275</v>
      </c>
      <c r="AB156" s="27"/>
      <c r="AC156" s="28"/>
      <c r="AD156" s="27">
        <v>11</v>
      </c>
      <c r="AE156" s="28">
        <v>10</v>
      </c>
      <c r="AF156" s="27"/>
      <c r="AG156" s="68"/>
      <c r="AI156" s="8">
        <v>45275</v>
      </c>
      <c r="AJ156" s="80">
        <f t="shared" si="10"/>
        <v>11</v>
      </c>
      <c r="AK156" s="81">
        <f t="shared" si="11"/>
        <v>10</v>
      </c>
    </row>
    <row r="157" spans="1:37" x14ac:dyDescent="0.3">
      <c r="E157" s="8">
        <v>45359</v>
      </c>
      <c r="F157" s="27">
        <v>13</v>
      </c>
      <c r="G157" s="68">
        <v>11</v>
      </c>
      <c r="AA157" s="8">
        <v>45282</v>
      </c>
      <c r="AB157" s="27"/>
      <c r="AC157" s="28"/>
      <c r="AD157" s="27">
        <v>10.5</v>
      </c>
      <c r="AE157" s="28">
        <v>8</v>
      </c>
      <c r="AF157" s="27"/>
      <c r="AG157" s="68"/>
      <c r="AI157" s="8">
        <v>45282</v>
      </c>
      <c r="AJ157" s="80">
        <f t="shared" si="10"/>
        <v>10.5</v>
      </c>
      <c r="AK157" s="81">
        <f t="shared" si="11"/>
        <v>8</v>
      </c>
    </row>
    <row r="158" spans="1:37" x14ac:dyDescent="0.3">
      <c r="E158" s="8">
        <v>45366</v>
      </c>
      <c r="F158" s="27">
        <v>15</v>
      </c>
      <c r="G158" s="68">
        <v>12</v>
      </c>
      <c r="AA158" s="8">
        <v>45289</v>
      </c>
      <c r="AB158" s="27"/>
      <c r="AC158" s="28"/>
      <c r="AD158" s="27">
        <v>10</v>
      </c>
      <c r="AE158" s="28">
        <v>6</v>
      </c>
      <c r="AF158" s="27"/>
      <c r="AG158" s="68"/>
      <c r="AI158" s="8">
        <v>45289</v>
      </c>
      <c r="AJ158" s="80">
        <f t="shared" si="10"/>
        <v>10</v>
      </c>
      <c r="AK158" s="81">
        <f t="shared" si="11"/>
        <v>6</v>
      </c>
    </row>
    <row r="159" spans="1:37" x14ac:dyDescent="0.3">
      <c r="E159" s="8">
        <v>45373</v>
      </c>
      <c r="F159" s="27">
        <v>16</v>
      </c>
      <c r="G159" s="68">
        <v>10</v>
      </c>
      <c r="AA159" s="8">
        <v>45296</v>
      </c>
      <c r="AB159" s="27"/>
      <c r="AC159" s="28"/>
      <c r="AD159" s="27">
        <v>10</v>
      </c>
      <c r="AE159" s="28">
        <v>7</v>
      </c>
      <c r="AF159" s="27"/>
      <c r="AG159" s="68"/>
      <c r="AI159" s="8">
        <v>45296</v>
      </c>
      <c r="AJ159" s="80">
        <f t="shared" si="10"/>
        <v>10</v>
      </c>
      <c r="AK159" s="81">
        <f t="shared" si="11"/>
        <v>7</v>
      </c>
    </row>
    <row r="160" spans="1:37" x14ac:dyDescent="0.3">
      <c r="E160" s="8">
        <v>45380</v>
      </c>
      <c r="F160" s="27">
        <v>16</v>
      </c>
      <c r="G160" s="68">
        <v>10</v>
      </c>
      <c r="AA160" s="8">
        <v>45303</v>
      </c>
      <c r="AB160" s="27"/>
      <c r="AC160" s="28"/>
      <c r="AD160" s="27">
        <v>2</v>
      </c>
      <c r="AE160" s="28">
        <v>3</v>
      </c>
      <c r="AF160" s="27"/>
      <c r="AG160" s="68"/>
      <c r="AI160" s="8">
        <v>45303</v>
      </c>
      <c r="AJ160" s="80">
        <f t="shared" si="10"/>
        <v>2</v>
      </c>
      <c r="AK160" s="81">
        <f t="shared" si="11"/>
        <v>3</v>
      </c>
    </row>
    <row r="161" spans="1:37" ht="15" thickBot="1" x14ac:dyDescent="0.35">
      <c r="E161" s="9">
        <v>45387</v>
      </c>
      <c r="F161" s="31">
        <v>16.5</v>
      </c>
      <c r="G161" s="70">
        <v>17</v>
      </c>
      <c r="AA161" s="8">
        <v>45310</v>
      </c>
      <c r="AB161" s="27"/>
      <c r="AC161" s="28"/>
      <c r="AD161" s="27">
        <v>0</v>
      </c>
      <c r="AE161" s="28">
        <v>-1</v>
      </c>
      <c r="AF161" s="27"/>
      <c r="AG161" s="68"/>
      <c r="AI161" s="8">
        <v>45310</v>
      </c>
      <c r="AJ161" s="80">
        <f t="shared" si="10"/>
        <v>0</v>
      </c>
      <c r="AK161" s="81">
        <f t="shared" si="11"/>
        <v>-1</v>
      </c>
    </row>
    <row r="162" spans="1:37" x14ac:dyDescent="0.3">
      <c r="AA162" s="8">
        <v>45317</v>
      </c>
      <c r="AB162" s="27"/>
      <c r="AC162" s="28"/>
      <c r="AD162" s="27">
        <v>10</v>
      </c>
      <c r="AE162" s="28">
        <v>9</v>
      </c>
      <c r="AF162" s="27"/>
      <c r="AG162" s="68"/>
      <c r="AI162" s="8">
        <v>45317</v>
      </c>
      <c r="AJ162" s="80">
        <f t="shared" si="10"/>
        <v>10</v>
      </c>
      <c r="AK162" s="81">
        <f t="shared" si="11"/>
        <v>9</v>
      </c>
    </row>
    <row r="163" spans="1:37" x14ac:dyDescent="0.3">
      <c r="AA163" s="8">
        <v>45324</v>
      </c>
      <c r="AB163" s="27"/>
      <c r="AC163" s="28"/>
      <c r="AD163" s="27"/>
      <c r="AE163" s="28"/>
      <c r="AF163" s="27">
        <v>5</v>
      </c>
      <c r="AG163" s="68">
        <v>7</v>
      </c>
      <c r="AI163" s="8">
        <v>45324</v>
      </c>
      <c r="AJ163" s="80">
        <f t="shared" si="10"/>
        <v>5</v>
      </c>
      <c r="AK163" s="81">
        <f t="shared" si="11"/>
        <v>7</v>
      </c>
    </row>
    <row r="164" spans="1:37" x14ac:dyDescent="0.3">
      <c r="AA164" s="8">
        <v>45331</v>
      </c>
      <c r="AB164" s="27"/>
      <c r="AC164" s="28"/>
      <c r="AD164" s="27">
        <v>10</v>
      </c>
      <c r="AE164" s="28">
        <v>9</v>
      </c>
      <c r="AF164" s="27">
        <v>5</v>
      </c>
      <c r="AG164" s="68">
        <v>10</v>
      </c>
      <c r="AI164" s="8">
        <v>45331</v>
      </c>
      <c r="AJ164" s="80">
        <f t="shared" si="10"/>
        <v>7.5</v>
      </c>
      <c r="AK164" s="81">
        <f t="shared" si="11"/>
        <v>9.5</v>
      </c>
    </row>
    <row r="165" spans="1:37" x14ac:dyDescent="0.3">
      <c r="AA165" s="8">
        <v>45338</v>
      </c>
      <c r="AB165" s="27"/>
      <c r="AC165" s="28"/>
      <c r="AD165" s="27"/>
      <c r="AE165" s="28"/>
      <c r="AF165" s="27">
        <v>7</v>
      </c>
      <c r="AG165" s="68">
        <v>12</v>
      </c>
      <c r="AI165" s="8">
        <v>45338</v>
      </c>
      <c r="AJ165" s="80">
        <f t="shared" si="10"/>
        <v>7</v>
      </c>
      <c r="AK165" s="81">
        <f t="shared" si="11"/>
        <v>12</v>
      </c>
    </row>
    <row r="166" spans="1:37" x14ac:dyDescent="0.3">
      <c r="AA166" s="8">
        <v>45345</v>
      </c>
      <c r="AB166" s="27"/>
      <c r="AC166" s="28"/>
      <c r="AD166" s="27">
        <v>10.5</v>
      </c>
      <c r="AE166" s="28">
        <v>9</v>
      </c>
      <c r="AF166" s="27">
        <v>5</v>
      </c>
      <c r="AG166" s="68">
        <v>7</v>
      </c>
      <c r="AI166" s="8">
        <v>45345</v>
      </c>
      <c r="AJ166" s="80">
        <f t="shared" si="10"/>
        <v>7.75</v>
      </c>
      <c r="AK166" s="81">
        <f t="shared" si="11"/>
        <v>8</v>
      </c>
    </row>
    <row r="167" spans="1:37" x14ac:dyDescent="0.3">
      <c r="AA167" s="8">
        <v>45352</v>
      </c>
      <c r="AB167" s="27"/>
      <c r="AC167" s="28"/>
      <c r="AD167" s="27"/>
      <c r="AE167" s="28"/>
      <c r="AF167" s="27">
        <v>5</v>
      </c>
      <c r="AG167" s="68">
        <v>7</v>
      </c>
      <c r="AI167" s="8">
        <v>45352</v>
      </c>
      <c r="AJ167" s="80">
        <f t="shared" si="10"/>
        <v>5</v>
      </c>
      <c r="AK167" s="81">
        <f t="shared" si="11"/>
        <v>7</v>
      </c>
    </row>
    <row r="168" spans="1:37" x14ac:dyDescent="0.3">
      <c r="AA168" s="8">
        <v>45359</v>
      </c>
      <c r="AB168" s="27">
        <v>10</v>
      </c>
      <c r="AC168" s="28">
        <v>10</v>
      </c>
      <c r="AD168" s="27">
        <v>13</v>
      </c>
      <c r="AE168" s="28">
        <v>11</v>
      </c>
      <c r="AF168" s="27">
        <v>8</v>
      </c>
      <c r="AG168" s="68">
        <v>10</v>
      </c>
      <c r="AI168" s="8">
        <v>45359</v>
      </c>
      <c r="AJ168" s="80">
        <f t="shared" si="10"/>
        <v>10.333333333333334</v>
      </c>
      <c r="AK168" s="81">
        <f t="shared" si="11"/>
        <v>10.333333333333334</v>
      </c>
    </row>
    <row r="169" spans="1:37" x14ac:dyDescent="0.3">
      <c r="AA169" s="8">
        <v>45366</v>
      </c>
      <c r="AB169" s="27"/>
      <c r="AC169" s="28"/>
      <c r="AD169" s="27">
        <v>15</v>
      </c>
      <c r="AE169" s="28">
        <v>12</v>
      </c>
      <c r="AF169" s="27">
        <v>15</v>
      </c>
      <c r="AG169" s="68">
        <v>12</v>
      </c>
      <c r="AI169" s="8">
        <v>45366</v>
      </c>
      <c r="AJ169" s="80">
        <f t="shared" si="10"/>
        <v>15</v>
      </c>
      <c r="AK169" s="81">
        <f t="shared" si="11"/>
        <v>12</v>
      </c>
    </row>
    <row r="170" spans="1:37" x14ac:dyDescent="0.3">
      <c r="AA170" s="8">
        <v>45373</v>
      </c>
      <c r="AB170" s="27"/>
      <c r="AC170" s="28"/>
      <c r="AD170" s="27">
        <v>16</v>
      </c>
      <c r="AE170" s="28">
        <v>10</v>
      </c>
      <c r="AF170" s="27">
        <v>25</v>
      </c>
      <c r="AG170" s="68">
        <v>15</v>
      </c>
      <c r="AI170" s="8">
        <v>45373</v>
      </c>
      <c r="AJ170" s="80">
        <f t="shared" si="10"/>
        <v>20.5</v>
      </c>
      <c r="AK170" s="81">
        <f t="shared" si="11"/>
        <v>12.5</v>
      </c>
    </row>
    <row r="171" spans="1:37" x14ac:dyDescent="0.3">
      <c r="AA171" s="8">
        <v>45380</v>
      </c>
      <c r="AB171" s="27"/>
      <c r="AC171" s="28"/>
      <c r="AD171" s="27">
        <v>16</v>
      </c>
      <c r="AE171" s="28">
        <v>10</v>
      </c>
      <c r="AF171" s="27"/>
      <c r="AG171" s="68"/>
      <c r="AI171" s="8">
        <v>45380</v>
      </c>
      <c r="AJ171" s="80">
        <f t="shared" si="10"/>
        <v>16</v>
      </c>
      <c r="AK171" s="81">
        <f t="shared" si="11"/>
        <v>10</v>
      </c>
    </row>
    <row r="172" spans="1:37" ht="15" thickBot="1" x14ac:dyDescent="0.35">
      <c r="A172" s="1" t="s">
        <v>1</v>
      </c>
      <c r="AA172" s="9">
        <v>45387</v>
      </c>
      <c r="AB172" s="31"/>
      <c r="AC172" s="32"/>
      <c r="AD172" s="31">
        <v>16.5</v>
      </c>
      <c r="AE172" s="32">
        <v>17</v>
      </c>
      <c r="AF172" s="31"/>
      <c r="AG172" s="70"/>
      <c r="AI172" s="9">
        <v>45387</v>
      </c>
      <c r="AJ172" s="82">
        <f t="shared" si="10"/>
        <v>16.5</v>
      </c>
      <c r="AK172" s="83">
        <f t="shared" si="11"/>
        <v>17</v>
      </c>
    </row>
    <row r="173" spans="1:37" ht="15" thickBot="1" x14ac:dyDescent="0.35">
      <c r="AB173" s="88"/>
      <c r="AC173" s="88"/>
      <c r="AD173" s="88"/>
      <c r="AE173" s="88"/>
      <c r="AF173" s="88"/>
      <c r="AG173" s="88"/>
      <c r="AJ173" s="88"/>
      <c r="AK173" s="88"/>
    </row>
    <row r="174" spans="1:37" ht="15" thickBot="1" x14ac:dyDescent="0.35">
      <c r="A174" s="214"/>
      <c r="B174" s="219" t="s">
        <v>19</v>
      </c>
      <c r="C174" s="224"/>
      <c r="E174" s="214"/>
      <c r="F174" s="219" t="s">
        <v>20</v>
      </c>
      <c r="G174" s="224"/>
      <c r="I174" s="214"/>
      <c r="J174" s="219" t="s">
        <v>21</v>
      </c>
      <c r="K174" s="224"/>
      <c r="AA174" s="1" t="s">
        <v>1</v>
      </c>
    </row>
    <row r="175" spans="1:37" ht="15" thickBot="1" x14ac:dyDescent="0.35">
      <c r="A175" s="218" t="s">
        <v>9</v>
      </c>
      <c r="B175" s="160" t="s">
        <v>234</v>
      </c>
      <c r="C175" s="162" t="s">
        <v>235</v>
      </c>
      <c r="E175" s="218" t="s">
        <v>9</v>
      </c>
      <c r="F175" s="160" t="s">
        <v>234</v>
      </c>
      <c r="G175" s="162" t="s">
        <v>235</v>
      </c>
      <c r="I175" s="218" t="s">
        <v>9</v>
      </c>
      <c r="J175" s="160" t="s">
        <v>234</v>
      </c>
      <c r="K175" s="162" t="s">
        <v>235</v>
      </c>
    </row>
    <row r="176" spans="1:37" ht="15" thickBot="1" x14ac:dyDescent="0.35">
      <c r="A176" s="12">
        <v>45030</v>
      </c>
      <c r="B176" s="53">
        <v>22</v>
      </c>
      <c r="C176" s="75">
        <v>13</v>
      </c>
      <c r="E176" s="12">
        <v>45030</v>
      </c>
      <c r="F176" s="22">
        <v>9.5</v>
      </c>
      <c r="G176" s="71">
        <v>13</v>
      </c>
      <c r="I176" s="12">
        <v>45030</v>
      </c>
      <c r="J176" s="22">
        <v>12</v>
      </c>
      <c r="K176" s="67">
        <v>13</v>
      </c>
      <c r="AA176" s="214"/>
      <c r="AB176" s="219" t="s">
        <v>19</v>
      </c>
      <c r="AC176" s="221"/>
      <c r="AD176" s="219" t="s">
        <v>20</v>
      </c>
      <c r="AE176" s="221"/>
      <c r="AF176" s="219" t="s">
        <v>21</v>
      </c>
      <c r="AG176" s="221"/>
      <c r="AI176" s="214"/>
      <c r="AJ176" s="219" t="s">
        <v>44</v>
      </c>
      <c r="AK176" s="221"/>
    </row>
    <row r="177" spans="1:37" ht="15" thickBot="1" x14ac:dyDescent="0.35">
      <c r="A177" s="8">
        <v>45037</v>
      </c>
      <c r="B177" s="46">
        <v>14</v>
      </c>
      <c r="C177" s="69">
        <v>14</v>
      </c>
      <c r="E177" s="8">
        <v>45037</v>
      </c>
      <c r="F177" s="27">
        <v>11</v>
      </c>
      <c r="G177" s="68">
        <v>17</v>
      </c>
      <c r="I177" s="8">
        <v>45037</v>
      </c>
      <c r="J177" s="27">
        <v>14</v>
      </c>
      <c r="K177" s="68">
        <v>16</v>
      </c>
      <c r="AA177" s="218" t="s">
        <v>9</v>
      </c>
      <c r="AB177" s="160" t="s">
        <v>234</v>
      </c>
      <c r="AC177" s="162" t="s">
        <v>235</v>
      </c>
      <c r="AD177" s="160" t="s">
        <v>234</v>
      </c>
      <c r="AE177" s="162" t="s">
        <v>235</v>
      </c>
      <c r="AF177" s="160" t="s">
        <v>234</v>
      </c>
      <c r="AG177" s="162" t="s">
        <v>235</v>
      </c>
      <c r="AI177" s="218" t="s">
        <v>9</v>
      </c>
      <c r="AJ177" s="160" t="s">
        <v>234</v>
      </c>
      <c r="AK177" s="162" t="s">
        <v>235</v>
      </c>
    </row>
    <row r="178" spans="1:37" x14ac:dyDescent="0.3">
      <c r="A178" s="8">
        <v>45044</v>
      </c>
      <c r="B178" s="46">
        <v>16</v>
      </c>
      <c r="C178" s="69">
        <v>17</v>
      </c>
      <c r="E178" s="8">
        <v>45044</v>
      </c>
      <c r="F178" s="27">
        <v>15</v>
      </c>
      <c r="G178" s="68">
        <v>18</v>
      </c>
      <c r="I178" s="8">
        <v>45044</v>
      </c>
      <c r="J178" s="27">
        <v>16</v>
      </c>
      <c r="K178" s="68">
        <v>16</v>
      </c>
      <c r="AA178" s="12">
        <v>45030</v>
      </c>
      <c r="AB178" s="53">
        <v>22</v>
      </c>
      <c r="AC178" s="54">
        <v>13</v>
      </c>
      <c r="AD178" s="22">
        <v>9.5</v>
      </c>
      <c r="AE178" s="25">
        <v>13</v>
      </c>
      <c r="AF178" s="22">
        <v>9</v>
      </c>
      <c r="AG178" s="71">
        <v>13</v>
      </c>
      <c r="AI178" s="12">
        <v>45030</v>
      </c>
      <c r="AJ178" s="78">
        <f t="shared" ref="AJ178:AJ209" si="12">AVERAGE(AB178,AD178,AF178)</f>
        <v>13.5</v>
      </c>
      <c r="AK178" s="79">
        <f t="shared" ref="AK178:AK209" si="13">AVERAGE(AC178,AE178,AG178)</f>
        <v>13</v>
      </c>
    </row>
    <row r="179" spans="1:37" x14ac:dyDescent="0.3">
      <c r="A179" s="8">
        <v>45051</v>
      </c>
      <c r="B179" s="46">
        <v>23</v>
      </c>
      <c r="C179" s="69">
        <v>17</v>
      </c>
      <c r="E179" s="8">
        <v>45051</v>
      </c>
      <c r="F179" s="27">
        <v>20</v>
      </c>
      <c r="G179" s="68">
        <v>21</v>
      </c>
      <c r="I179" s="8">
        <v>45051</v>
      </c>
      <c r="J179" s="27">
        <v>34</v>
      </c>
      <c r="K179" s="68">
        <v>17</v>
      </c>
      <c r="AA179" s="8">
        <v>45037</v>
      </c>
      <c r="AB179" s="46">
        <v>14</v>
      </c>
      <c r="AC179" s="47">
        <v>14</v>
      </c>
      <c r="AD179" s="27">
        <v>11</v>
      </c>
      <c r="AE179" s="28">
        <v>17</v>
      </c>
      <c r="AF179" s="27">
        <v>11</v>
      </c>
      <c r="AG179" s="68">
        <v>17</v>
      </c>
      <c r="AI179" s="8">
        <v>45037</v>
      </c>
      <c r="AJ179" s="80">
        <f t="shared" si="12"/>
        <v>12</v>
      </c>
      <c r="AK179" s="81">
        <f t="shared" si="13"/>
        <v>16</v>
      </c>
    </row>
    <row r="180" spans="1:37" x14ac:dyDescent="0.3">
      <c r="A180" s="8">
        <v>45058</v>
      </c>
      <c r="B180" s="46">
        <v>19</v>
      </c>
      <c r="C180" s="69">
        <v>16</v>
      </c>
      <c r="E180" s="8">
        <v>45058</v>
      </c>
      <c r="F180" s="27">
        <v>18</v>
      </c>
      <c r="G180" s="68">
        <v>19</v>
      </c>
      <c r="I180" s="8">
        <v>45058</v>
      </c>
      <c r="J180" s="27">
        <v>28</v>
      </c>
      <c r="K180" s="68">
        <v>16</v>
      </c>
      <c r="AA180" s="8">
        <v>45044</v>
      </c>
      <c r="AB180" s="46">
        <v>16</v>
      </c>
      <c r="AC180" s="47">
        <v>17</v>
      </c>
      <c r="AD180" s="27">
        <v>15</v>
      </c>
      <c r="AE180" s="28">
        <v>18</v>
      </c>
      <c r="AF180" s="27">
        <v>15</v>
      </c>
      <c r="AG180" s="68">
        <v>18</v>
      </c>
      <c r="AI180" s="8">
        <v>45044</v>
      </c>
      <c r="AJ180" s="80">
        <f t="shared" si="12"/>
        <v>15.333333333333334</v>
      </c>
      <c r="AK180" s="81">
        <f t="shared" si="13"/>
        <v>17.666666666666668</v>
      </c>
    </row>
    <row r="181" spans="1:37" x14ac:dyDescent="0.3">
      <c r="A181" s="8">
        <v>45065</v>
      </c>
      <c r="B181" s="46">
        <v>19</v>
      </c>
      <c r="C181" s="69">
        <v>21</v>
      </c>
      <c r="E181" s="8">
        <v>45065</v>
      </c>
      <c r="F181" s="27">
        <v>17</v>
      </c>
      <c r="G181" s="68">
        <v>22</v>
      </c>
      <c r="I181" s="8">
        <v>45065</v>
      </c>
      <c r="J181" s="27">
        <v>26</v>
      </c>
      <c r="K181" s="68">
        <v>18</v>
      </c>
      <c r="AA181" s="8">
        <v>45051</v>
      </c>
      <c r="AB181" s="46">
        <v>23</v>
      </c>
      <c r="AC181" s="47">
        <v>17</v>
      </c>
      <c r="AD181" s="27">
        <v>20</v>
      </c>
      <c r="AE181" s="28">
        <v>21</v>
      </c>
      <c r="AF181" s="27">
        <v>20</v>
      </c>
      <c r="AG181" s="68">
        <v>21</v>
      </c>
      <c r="AI181" s="8">
        <v>45051</v>
      </c>
      <c r="AJ181" s="80">
        <f t="shared" si="12"/>
        <v>21</v>
      </c>
      <c r="AK181" s="81">
        <f t="shared" si="13"/>
        <v>19.666666666666668</v>
      </c>
    </row>
    <row r="182" spans="1:37" x14ac:dyDescent="0.3">
      <c r="A182" s="8">
        <v>45072</v>
      </c>
      <c r="B182" s="46">
        <v>19</v>
      </c>
      <c r="C182" s="69">
        <v>20</v>
      </c>
      <c r="E182" s="8">
        <v>45072</v>
      </c>
      <c r="F182" s="27">
        <v>18</v>
      </c>
      <c r="G182" s="68">
        <v>21</v>
      </c>
      <c r="I182" s="8">
        <v>45072</v>
      </c>
      <c r="J182" s="27">
        <v>32</v>
      </c>
      <c r="K182" s="68">
        <v>18</v>
      </c>
      <c r="AA182" s="8">
        <v>45058</v>
      </c>
      <c r="AB182" s="46">
        <v>19</v>
      </c>
      <c r="AC182" s="47">
        <v>16</v>
      </c>
      <c r="AD182" s="27">
        <v>18</v>
      </c>
      <c r="AE182" s="28">
        <v>19</v>
      </c>
      <c r="AF182" s="27">
        <v>18</v>
      </c>
      <c r="AG182" s="68">
        <v>19</v>
      </c>
      <c r="AI182" s="8">
        <v>45058</v>
      </c>
      <c r="AJ182" s="80">
        <f t="shared" si="12"/>
        <v>18.333333333333332</v>
      </c>
      <c r="AK182" s="81">
        <f t="shared" si="13"/>
        <v>18</v>
      </c>
    </row>
    <row r="183" spans="1:37" x14ac:dyDescent="0.3">
      <c r="A183" s="8">
        <v>45079</v>
      </c>
      <c r="B183" s="46">
        <v>19</v>
      </c>
      <c r="C183" s="69">
        <v>20</v>
      </c>
      <c r="E183" s="8">
        <v>45079</v>
      </c>
      <c r="F183" s="27">
        <v>20</v>
      </c>
      <c r="G183" s="68">
        <v>20</v>
      </c>
      <c r="I183" s="8">
        <v>45079</v>
      </c>
      <c r="J183" s="27">
        <v>31</v>
      </c>
      <c r="K183" s="68">
        <v>20</v>
      </c>
      <c r="AA183" s="8">
        <v>45065</v>
      </c>
      <c r="AB183" s="46">
        <v>19</v>
      </c>
      <c r="AC183" s="47">
        <v>21</v>
      </c>
      <c r="AD183" s="27">
        <v>17</v>
      </c>
      <c r="AE183" s="28">
        <v>22</v>
      </c>
      <c r="AF183" s="27">
        <v>17</v>
      </c>
      <c r="AG183" s="68">
        <v>22</v>
      </c>
      <c r="AI183" s="8">
        <v>45065</v>
      </c>
      <c r="AJ183" s="80">
        <f t="shared" si="12"/>
        <v>17.666666666666668</v>
      </c>
      <c r="AK183" s="81">
        <f t="shared" si="13"/>
        <v>21.666666666666668</v>
      </c>
    </row>
    <row r="184" spans="1:37" x14ac:dyDescent="0.3">
      <c r="A184" s="8">
        <v>45086</v>
      </c>
      <c r="B184" s="46">
        <v>27</v>
      </c>
      <c r="C184" s="69">
        <v>32</v>
      </c>
      <c r="E184" s="8">
        <v>45086</v>
      </c>
      <c r="F184" s="27">
        <v>26</v>
      </c>
      <c r="G184" s="68">
        <v>30</v>
      </c>
      <c r="I184" s="8">
        <v>45086</v>
      </c>
      <c r="J184" s="27">
        <v>37</v>
      </c>
      <c r="K184" s="68">
        <v>30</v>
      </c>
      <c r="AA184" s="8">
        <v>45072</v>
      </c>
      <c r="AB184" s="46">
        <v>19</v>
      </c>
      <c r="AC184" s="47">
        <v>20</v>
      </c>
      <c r="AD184" s="27">
        <v>18</v>
      </c>
      <c r="AE184" s="28">
        <v>21</v>
      </c>
      <c r="AF184" s="27">
        <v>18</v>
      </c>
      <c r="AG184" s="68">
        <v>21</v>
      </c>
      <c r="AI184" s="8">
        <v>45072</v>
      </c>
      <c r="AJ184" s="80">
        <f t="shared" si="12"/>
        <v>18.333333333333332</v>
      </c>
      <c r="AK184" s="81">
        <f t="shared" si="13"/>
        <v>20.666666666666668</v>
      </c>
    </row>
    <row r="185" spans="1:37" x14ac:dyDescent="0.3">
      <c r="A185" s="8">
        <v>45093</v>
      </c>
      <c r="B185" s="46">
        <v>26</v>
      </c>
      <c r="C185" s="69">
        <v>29</v>
      </c>
      <c r="E185" s="8">
        <v>45107</v>
      </c>
      <c r="F185" s="46">
        <v>19</v>
      </c>
      <c r="G185" s="69">
        <v>20</v>
      </c>
      <c r="I185" s="8">
        <v>45093</v>
      </c>
      <c r="J185" s="27">
        <v>35</v>
      </c>
      <c r="K185" s="68">
        <v>28</v>
      </c>
      <c r="AA185" s="8">
        <v>45079</v>
      </c>
      <c r="AB185" s="46">
        <v>19</v>
      </c>
      <c r="AC185" s="47">
        <v>20</v>
      </c>
      <c r="AD185" s="27">
        <v>20</v>
      </c>
      <c r="AE185" s="28">
        <v>20</v>
      </c>
      <c r="AF185" s="27">
        <v>20</v>
      </c>
      <c r="AG185" s="68">
        <v>20</v>
      </c>
      <c r="AI185" s="8">
        <v>45079</v>
      </c>
      <c r="AJ185" s="80">
        <f t="shared" si="12"/>
        <v>19.666666666666668</v>
      </c>
      <c r="AK185" s="81">
        <f t="shared" si="13"/>
        <v>20</v>
      </c>
    </row>
    <row r="186" spans="1:37" x14ac:dyDescent="0.3">
      <c r="A186" s="8">
        <v>45100</v>
      </c>
      <c r="B186" s="46">
        <v>27</v>
      </c>
      <c r="C186" s="69">
        <v>29</v>
      </c>
      <c r="E186" s="8">
        <v>45114</v>
      </c>
      <c r="F186" s="46">
        <v>25</v>
      </c>
      <c r="G186" s="69">
        <v>30</v>
      </c>
      <c r="I186" s="8">
        <v>45100</v>
      </c>
      <c r="J186" s="46">
        <v>30</v>
      </c>
      <c r="K186" s="69">
        <v>25</v>
      </c>
      <c r="AA186" s="8">
        <v>45086</v>
      </c>
      <c r="AB186" s="46">
        <v>27</v>
      </c>
      <c r="AC186" s="47">
        <v>32</v>
      </c>
      <c r="AD186" s="27">
        <v>26</v>
      </c>
      <c r="AE186" s="28">
        <v>30</v>
      </c>
      <c r="AF186" s="27">
        <v>26</v>
      </c>
      <c r="AG186" s="68">
        <v>30</v>
      </c>
      <c r="AI186" s="8">
        <v>45086</v>
      </c>
      <c r="AJ186" s="80">
        <f t="shared" si="12"/>
        <v>26.333333333333332</v>
      </c>
      <c r="AK186" s="81">
        <f t="shared" si="13"/>
        <v>30.666666666666668</v>
      </c>
    </row>
    <row r="187" spans="1:37" x14ac:dyDescent="0.3">
      <c r="A187" s="8">
        <v>45107</v>
      </c>
      <c r="B187" s="46">
        <v>24</v>
      </c>
      <c r="C187" s="69">
        <v>23</v>
      </c>
      <c r="E187" s="8">
        <v>45121</v>
      </c>
      <c r="F187" s="46">
        <v>21</v>
      </c>
      <c r="G187" s="69">
        <v>19</v>
      </c>
      <c r="I187" s="8">
        <v>45107</v>
      </c>
      <c r="J187" s="46">
        <v>30</v>
      </c>
      <c r="K187" s="69">
        <v>22</v>
      </c>
      <c r="AA187" s="8">
        <v>45093</v>
      </c>
      <c r="AB187" s="46">
        <v>26</v>
      </c>
      <c r="AC187" s="47">
        <v>29</v>
      </c>
      <c r="AD187" s="27"/>
      <c r="AE187" s="28"/>
      <c r="AF187" s="27"/>
      <c r="AG187" s="68"/>
      <c r="AI187" s="8">
        <v>45093</v>
      </c>
      <c r="AJ187" s="80">
        <f t="shared" si="12"/>
        <v>26</v>
      </c>
      <c r="AK187" s="81">
        <f t="shared" si="13"/>
        <v>29</v>
      </c>
    </row>
    <row r="188" spans="1:37" x14ac:dyDescent="0.3">
      <c r="A188" s="8">
        <v>45114</v>
      </c>
      <c r="B188" s="46">
        <v>26</v>
      </c>
      <c r="C188" s="69">
        <v>30</v>
      </c>
      <c r="E188" s="8">
        <v>45128</v>
      </c>
      <c r="F188" s="62">
        <v>20</v>
      </c>
      <c r="G188" s="77">
        <v>20</v>
      </c>
      <c r="I188" s="8">
        <v>45114</v>
      </c>
      <c r="J188" s="46">
        <v>39</v>
      </c>
      <c r="K188" s="69">
        <v>30</v>
      </c>
      <c r="AA188" s="8">
        <v>45100</v>
      </c>
      <c r="AB188" s="46">
        <v>27</v>
      </c>
      <c r="AC188" s="47">
        <v>29</v>
      </c>
      <c r="AD188" s="27"/>
      <c r="AE188" s="28"/>
      <c r="AF188" s="46"/>
      <c r="AG188" s="68"/>
      <c r="AI188" s="8">
        <v>45100</v>
      </c>
      <c r="AJ188" s="80">
        <f t="shared" si="12"/>
        <v>27</v>
      </c>
      <c r="AK188" s="81">
        <f t="shared" si="13"/>
        <v>29</v>
      </c>
    </row>
    <row r="189" spans="1:37" x14ac:dyDescent="0.3">
      <c r="A189" s="8">
        <v>45121</v>
      </c>
      <c r="B189" s="46">
        <v>28</v>
      </c>
      <c r="C189" s="69">
        <v>30</v>
      </c>
      <c r="E189" s="8">
        <v>45135</v>
      </c>
      <c r="F189" s="46">
        <v>20</v>
      </c>
      <c r="G189" s="69">
        <v>23</v>
      </c>
      <c r="I189" s="8">
        <v>45121</v>
      </c>
      <c r="J189" s="46">
        <v>37</v>
      </c>
      <c r="K189" s="69">
        <v>28</v>
      </c>
      <c r="AA189" s="8">
        <v>45107</v>
      </c>
      <c r="AB189" s="46">
        <v>24</v>
      </c>
      <c r="AC189" s="47">
        <v>23</v>
      </c>
      <c r="AD189" s="46">
        <v>19</v>
      </c>
      <c r="AE189" s="47">
        <v>20</v>
      </c>
      <c r="AF189" s="46">
        <v>20</v>
      </c>
      <c r="AG189" s="69">
        <v>20</v>
      </c>
      <c r="AI189" s="8">
        <v>45107</v>
      </c>
      <c r="AJ189" s="80">
        <f t="shared" si="12"/>
        <v>21</v>
      </c>
      <c r="AK189" s="81">
        <f t="shared" si="13"/>
        <v>21</v>
      </c>
    </row>
    <row r="190" spans="1:37" x14ac:dyDescent="0.3">
      <c r="A190" s="8">
        <v>45128</v>
      </c>
      <c r="B190" s="46">
        <v>27</v>
      </c>
      <c r="C190" s="69">
        <v>23</v>
      </c>
      <c r="E190" s="8">
        <v>45142</v>
      </c>
      <c r="F190" s="27">
        <v>18</v>
      </c>
      <c r="G190" s="68">
        <v>18</v>
      </c>
      <c r="I190" s="8">
        <v>45128</v>
      </c>
      <c r="J190" s="62">
        <v>33</v>
      </c>
      <c r="K190" s="77">
        <v>19</v>
      </c>
      <c r="AA190" s="8">
        <v>45114</v>
      </c>
      <c r="AB190" s="46">
        <v>26</v>
      </c>
      <c r="AC190" s="47">
        <v>30</v>
      </c>
      <c r="AD190" s="46">
        <v>25</v>
      </c>
      <c r="AE190" s="47">
        <v>30</v>
      </c>
      <c r="AF190" s="46">
        <v>25</v>
      </c>
      <c r="AG190" s="69">
        <v>30</v>
      </c>
      <c r="AI190" s="8">
        <v>45114</v>
      </c>
      <c r="AJ190" s="80">
        <f t="shared" si="12"/>
        <v>25.333333333333332</v>
      </c>
      <c r="AK190" s="81">
        <f t="shared" si="13"/>
        <v>30</v>
      </c>
    </row>
    <row r="191" spans="1:37" x14ac:dyDescent="0.3">
      <c r="A191" s="8">
        <v>45135</v>
      </c>
      <c r="B191" s="46">
        <v>26</v>
      </c>
      <c r="C191" s="69">
        <v>22</v>
      </c>
      <c r="E191" s="8">
        <v>45149</v>
      </c>
      <c r="F191" s="27">
        <v>25</v>
      </c>
      <c r="G191" s="68">
        <v>27</v>
      </c>
      <c r="I191" s="8">
        <v>45135</v>
      </c>
      <c r="J191" s="46">
        <v>29</v>
      </c>
      <c r="K191" s="69">
        <v>20</v>
      </c>
      <c r="AA191" s="8">
        <v>45121</v>
      </c>
      <c r="AB191" s="46">
        <v>28</v>
      </c>
      <c r="AC191" s="47">
        <v>30</v>
      </c>
      <c r="AD191" s="46">
        <v>21</v>
      </c>
      <c r="AE191" s="47">
        <v>19</v>
      </c>
      <c r="AF191" s="46">
        <v>20</v>
      </c>
      <c r="AG191" s="69">
        <v>19</v>
      </c>
      <c r="AI191" s="8">
        <v>45121</v>
      </c>
      <c r="AJ191" s="80">
        <f t="shared" si="12"/>
        <v>23</v>
      </c>
      <c r="AK191" s="81">
        <f t="shared" si="13"/>
        <v>22.666666666666668</v>
      </c>
    </row>
    <row r="192" spans="1:37" x14ac:dyDescent="0.3">
      <c r="A192" s="8">
        <v>45142</v>
      </c>
      <c r="B192" s="46">
        <v>25</v>
      </c>
      <c r="C192" s="69">
        <v>22</v>
      </c>
      <c r="E192" s="8">
        <v>45156</v>
      </c>
      <c r="F192" s="27">
        <v>31</v>
      </c>
      <c r="G192" s="68">
        <v>28</v>
      </c>
      <c r="I192" s="8">
        <v>45142</v>
      </c>
      <c r="J192" s="27">
        <v>29</v>
      </c>
      <c r="K192" s="68">
        <v>20</v>
      </c>
      <c r="AA192" s="8">
        <v>45128</v>
      </c>
      <c r="AB192" s="46">
        <v>27</v>
      </c>
      <c r="AC192" s="47">
        <v>23</v>
      </c>
      <c r="AD192" s="62">
        <v>20</v>
      </c>
      <c r="AE192" s="63">
        <v>20</v>
      </c>
      <c r="AF192" s="62">
        <v>20</v>
      </c>
      <c r="AG192" s="77">
        <v>20</v>
      </c>
      <c r="AI192" s="8">
        <v>45128</v>
      </c>
      <c r="AJ192" s="80">
        <f t="shared" si="12"/>
        <v>22.333333333333332</v>
      </c>
      <c r="AK192" s="81">
        <f t="shared" si="13"/>
        <v>21</v>
      </c>
    </row>
    <row r="193" spans="1:37" x14ac:dyDescent="0.3">
      <c r="A193" s="8">
        <v>45149</v>
      </c>
      <c r="B193" s="46">
        <v>30</v>
      </c>
      <c r="C193" s="69">
        <v>27</v>
      </c>
      <c r="E193" s="8">
        <v>45163</v>
      </c>
      <c r="F193" s="27">
        <v>27</v>
      </c>
      <c r="G193" s="68">
        <v>22</v>
      </c>
      <c r="I193" s="8">
        <v>45149</v>
      </c>
      <c r="J193" s="27">
        <v>30</v>
      </c>
      <c r="K193" s="68">
        <v>28</v>
      </c>
      <c r="AA193" s="8">
        <v>45135</v>
      </c>
      <c r="AB193" s="46">
        <v>26</v>
      </c>
      <c r="AC193" s="47">
        <v>22</v>
      </c>
      <c r="AD193" s="46">
        <v>20</v>
      </c>
      <c r="AE193" s="47">
        <v>23</v>
      </c>
      <c r="AF193" s="46">
        <v>20</v>
      </c>
      <c r="AG193" s="69">
        <v>23</v>
      </c>
      <c r="AI193" s="8">
        <v>45135</v>
      </c>
      <c r="AJ193" s="80">
        <f t="shared" si="12"/>
        <v>22</v>
      </c>
      <c r="AK193" s="81">
        <f t="shared" si="13"/>
        <v>22.666666666666668</v>
      </c>
    </row>
    <row r="194" spans="1:37" x14ac:dyDescent="0.3">
      <c r="A194" s="8">
        <v>45156</v>
      </c>
      <c r="B194" s="46">
        <v>28</v>
      </c>
      <c r="C194" s="69">
        <v>26</v>
      </c>
      <c r="E194" s="8">
        <v>45170</v>
      </c>
      <c r="F194" s="27">
        <v>18</v>
      </c>
      <c r="G194" s="68">
        <v>24</v>
      </c>
      <c r="I194" s="8">
        <v>45156</v>
      </c>
      <c r="J194" s="27">
        <v>44</v>
      </c>
      <c r="K194" s="68">
        <v>29</v>
      </c>
      <c r="AA194" s="8">
        <v>45142</v>
      </c>
      <c r="AB194" s="46">
        <v>25</v>
      </c>
      <c r="AC194" s="47">
        <v>22</v>
      </c>
      <c r="AD194" s="27">
        <v>18</v>
      </c>
      <c r="AE194" s="28">
        <v>18</v>
      </c>
      <c r="AF194" s="27">
        <v>20</v>
      </c>
      <c r="AG194" s="68">
        <v>18</v>
      </c>
      <c r="AI194" s="8">
        <v>45142</v>
      </c>
      <c r="AJ194" s="80">
        <f t="shared" si="12"/>
        <v>21</v>
      </c>
      <c r="AK194" s="81">
        <f t="shared" si="13"/>
        <v>19.333333333333332</v>
      </c>
    </row>
    <row r="195" spans="1:37" x14ac:dyDescent="0.3">
      <c r="A195" s="8">
        <v>45163</v>
      </c>
      <c r="B195" s="46">
        <v>32</v>
      </c>
      <c r="C195" s="69">
        <v>24</v>
      </c>
      <c r="E195" s="8">
        <v>45191</v>
      </c>
      <c r="F195" s="27">
        <v>18</v>
      </c>
      <c r="G195" s="68">
        <v>14</v>
      </c>
      <c r="I195" s="8">
        <v>45163</v>
      </c>
      <c r="J195" s="27">
        <v>28</v>
      </c>
      <c r="K195" s="68">
        <v>20</v>
      </c>
      <c r="AA195" s="8">
        <v>45149</v>
      </c>
      <c r="AB195" s="46">
        <v>30</v>
      </c>
      <c r="AC195" s="47">
        <v>27</v>
      </c>
      <c r="AD195" s="27">
        <v>25</v>
      </c>
      <c r="AE195" s="28">
        <v>27</v>
      </c>
      <c r="AF195" s="27">
        <v>24</v>
      </c>
      <c r="AG195" s="68">
        <v>27</v>
      </c>
      <c r="AI195" s="8">
        <v>45149</v>
      </c>
      <c r="AJ195" s="80">
        <f t="shared" si="12"/>
        <v>26.333333333333332</v>
      </c>
      <c r="AK195" s="81">
        <f t="shared" si="13"/>
        <v>27</v>
      </c>
    </row>
    <row r="196" spans="1:37" x14ac:dyDescent="0.3">
      <c r="A196" s="8">
        <v>45170</v>
      </c>
      <c r="B196" s="46">
        <v>30</v>
      </c>
      <c r="C196" s="69">
        <v>22</v>
      </c>
      <c r="E196" s="8">
        <v>45198</v>
      </c>
      <c r="F196" s="27">
        <v>19</v>
      </c>
      <c r="G196" s="68">
        <v>18</v>
      </c>
      <c r="I196" s="8">
        <v>45170</v>
      </c>
      <c r="J196" s="27">
        <v>29</v>
      </c>
      <c r="K196" s="68">
        <v>20</v>
      </c>
      <c r="AA196" s="8">
        <v>45156</v>
      </c>
      <c r="AB196" s="46">
        <v>28</v>
      </c>
      <c r="AC196" s="47">
        <v>26</v>
      </c>
      <c r="AD196" s="27">
        <v>31</v>
      </c>
      <c r="AE196" s="28">
        <v>28</v>
      </c>
      <c r="AF196" s="27">
        <v>25</v>
      </c>
      <c r="AG196" s="68">
        <v>28</v>
      </c>
      <c r="AI196" s="8">
        <v>45156</v>
      </c>
      <c r="AJ196" s="80">
        <f t="shared" si="12"/>
        <v>28</v>
      </c>
      <c r="AK196" s="81">
        <f t="shared" si="13"/>
        <v>27.333333333333332</v>
      </c>
    </row>
    <row r="197" spans="1:37" x14ac:dyDescent="0.3">
      <c r="A197" s="8">
        <v>45177</v>
      </c>
      <c r="B197" s="46">
        <v>34</v>
      </c>
      <c r="C197" s="69">
        <v>34</v>
      </c>
      <c r="E197" s="8">
        <v>45205</v>
      </c>
      <c r="F197" s="27">
        <v>21</v>
      </c>
      <c r="G197" s="68">
        <v>22</v>
      </c>
      <c r="I197" s="8">
        <v>45177</v>
      </c>
      <c r="J197" s="27">
        <v>38</v>
      </c>
      <c r="K197" s="68">
        <v>32</v>
      </c>
      <c r="AA197" s="8">
        <v>45163</v>
      </c>
      <c r="AB197" s="46">
        <v>32</v>
      </c>
      <c r="AC197" s="47">
        <v>24</v>
      </c>
      <c r="AD197" s="27">
        <v>27</v>
      </c>
      <c r="AE197" s="28">
        <v>22</v>
      </c>
      <c r="AF197" s="27">
        <v>24</v>
      </c>
      <c r="AG197" s="68">
        <v>22</v>
      </c>
      <c r="AI197" s="8">
        <v>45163</v>
      </c>
      <c r="AJ197" s="80">
        <f t="shared" si="12"/>
        <v>27.666666666666668</v>
      </c>
      <c r="AK197" s="81">
        <f t="shared" si="13"/>
        <v>22.666666666666668</v>
      </c>
    </row>
    <row r="198" spans="1:37" x14ac:dyDescent="0.3">
      <c r="A198" s="8">
        <v>45184</v>
      </c>
      <c r="B198" s="46">
        <v>31</v>
      </c>
      <c r="C198" s="69">
        <v>25</v>
      </c>
      <c r="E198" s="8">
        <v>45212</v>
      </c>
      <c r="F198" s="27">
        <v>21</v>
      </c>
      <c r="G198" s="68">
        <v>14</v>
      </c>
      <c r="I198" s="8">
        <v>45184</v>
      </c>
      <c r="J198" s="27">
        <v>36</v>
      </c>
      <c r="K198" s="68">
        <v>24</v>
      </c>
      <c r="AA198" s="8">
        <v>45170</v>
      </c>
      <c r="AB198" s="46">
        <v>30</v>
      </c>
      <c r="AC198" s="47">
        <v>22</v>
      </c>
      <c r="AD198" s="27">
        <v>18</v>
      </c>
      <c r="AE198" s="28">
        <v>24</v>
      </c>
      <c r="AF198" s="27">
        <v>19</v>
      </c>
      <c r="AG198" s="68">
        <v>24</v>
      </c>
      <c r="AI198" s="8">
        <v>45170</v>
      </c>
      <c r="AJ198" s="80">
        <f t="shared" si="12"/>
        <v>22.333333333333332</v>
      </c>
      <c r="AK198" s="81">
        <f t="shared" si="13"/>
        <v>23.333333333333332</v>
      </c>
    </row>
    <row r="199" spans="1:37" x14ac:dyDescent="0.3">
      <c r="A199" s="8">
        <v>45191</v>
      </c>
      <c r="B199" s="46">
        <v>27</v>
      </c>
      <c r="C199" s="69">
        <v>15</v>
      </c>
      <c r="E199" s="8">
        <v>45219</v>
      </c>
      <c r="F199" s="27">
        <v>19</v>
      </c>
      <c r="G199" s="68">
        <v>14</v>
      </c>
      <c r="I199" s="8">
        <v>45191</v>
      </c>
      <c r="J199" s="27">
        <v>29</v>
      </c>
      <c r="K199" s="68">
        <v>15</v>
      </c>
      <c r="AA199" s="8">
        <v>45177</v>
      </c>
      <c r="AB199" s="46">
        <v>34</v>
      </c>
      <c r="AC199" s="47">
        <v>34</v>
      </c>
      <c r="AD199" s="27"/>
      <c r="AE199" s="28"/>
      <c r="AF199" s="27"/>
      <c r="AG199" s="68"/>
      <c r="AI199" s="8">
        <v>45177</v>
      </c>
      <c r="AJ199" s="80">
        <f t="shared" si="12"/>
        <v>34</v>
      </c>
      <c r="AK199" s="81">
        <f t="shared" si="13"/>
        <v>34</v>
      </c>
    </row>
    <row r="200" spans="1:37" x14ac:dyDescent="0.3">
      <c r="A200" s="8">
        <v>45198</v>
      </c>
      <c r="B200" s="46">
        <v>27</v>
      </c>
      <c r="C200" s="69">
        <v>21</v>
      </c>
      <c r="E200" s="8">
        <v>45226</v>
      </c>
      <c r="F200" s="27">
        <v>14</v>
      </c>
      <c r="G200" s="68">
        <v>13</v>
      </c>
      <c r="I200" s="8">
        <v>45198</v>
      </c>
      <c r="J200" s="27">
        <v>30</v>
      </c>
      <c r="K200" s="68">
        <v>19</v>
      </c>
      <c r="AA200" s="8">
        <v>45184</v>
      </c>
      <c r="AB200" s="46">
        <v>31</v>
      </c>
      <c r="AC200" s="47">
        <v>25</v>
      </c>
      <c r="AD200" s="27"/>
      <c r="AE200" s="28"/>
      <c r="AF200" s="27"/>
      <c r="AG200" s="68"/>
      <c r="AI200" s="8">
        <v>45184</v>
      </c>
      <c r="AJ200" s="80">
        <f t="shared" si="12"/>
        <v>31</v>
      </c>
      <c r="AK200" s="81">
        <f t="shared" si="13"/>
        <v>25</v>
      </c>
    </row>
    <row r="201" spans="1:37" x14ac:dyDescent="0.3">
      <c r="A201" s="8">
        <v>45205</v>
      </c>
      <c r="B201" s="46">
        <v>26</v>
      </c>
      <c r="C201" s="69">
        <v>22</v>
      </c>
      <c r="E201" s="8">
        <v>45233</v>
      </c>
      <c r="F201" s="27">
        <v>15</v>
      </c>
      <c r="G201" s="68">
        <v>11</v>
      </c>
      <c r="I201" s="8">
        <v>45205</v>
      </c>
      <c r="J201" s="27">
        <v>25</v>
      </c>
      <c r="K201" s="68">
        <v>21</v>
      </c>
      <c r="AA201" s="8">
        <v>45191</v>
      </c>
      <c r="AB201" s="46">
        <v>27</v>
      </c>
      <c r="AC201" s="47">
        <v>15</v>
      </c>
      <c r="AD201" s="27">
        <v>18</v>
      </c>
      <c r="AE201" s="28">
        <v>14</v>
      </c>
      <c r="AF201" s="27">
        <v>18</v>
      </c>
      <c r="AG201" s="68">
        <v>14</v>
      </c>
      <c r="AI201" s="8">
        <v>45191</v>
      </c>
      <c r="AJ201" s="80">
        <f t="shared" si="12"/>
        <v>21</v>
      </c>
      <c r="AK201" s="81">
        <f t="shared" si="13"/>
        <v>14.333333333333334</v>
      </c>
    </row>
    <row r="202" spans="1:37" x14ac:dyDescent="0.3">
      <c r="A202" s="8">
        <v>45212</v>
      </c>
      <c r="B202" s="46">
        <v>28</v>
      </c>
      <c r="C202" s="69">
        <v>24</v>
      </c>
      <c r="E202" s="8">
        <v>45240</v>
      </c>
      <c r="F202" s="27">
        <v>11</v>
      </c>
      <c r="G202" s="68">
        <v>8</v>
      </c>
      <c r="I202" s="8">
        <v>45212</v>
      </c>
      <c r="J202" s="27">
        <v>28</v>
      </c>
      <c r="K202" s="68">
        <v>23</v>
      </c>
      <c r="AA202" s="8">
        <v>45198</v>
      </c>
      <c r="AB202" s="46">
        <v>27</v>
      </c>
      <c r="AC202" s="47">
        <v>21</v>
      </c>
      <c r="AD202" s="27">
        <v>19</v>
      </c>
      <c r="AE202" s="28">
        <v>18</v>
      </c>
      <c r="AF202" s="27">
        <v>20</v>
      </c>
      <c r="AG202" s="68">
        <v>18</v>
      </c>
      <c r="AI202" s="8">
        <v>45198</v>
      </c>
      <c r="AJ202" s="80">
        <f t="shared" si="12"/>
        <v>22</v>
      </c>
      <c r="AK202" s="81">
        <f t="shared" si="13"/>
        <v>19</v>
      </c>
    </row>
    <row r="203" spans="1:37" x14ac:dyDescent="0.3">
      <c r="A203" s="8">
        <v>45219</v>
      </c>
      <c r="B203" s="46">
        <v>27</v>
      </c>
      <c r="C203" s="69">
        <v>13</v>
      </c>
      <c r="E203" s="8">
        <v>45247</v>
      </c>
      <c r="F203" s="27">
        <v>11</v>
      </c>
      <c r="G203" s="68">
        <v>7</v>
      </c>
      <c r="I203" s="8">
        <v>45219</v>
      </c>
      <c r="J203" s="27">
        <v>25</v>
      </c>
      <c r="K203" s="68">
        <v>16</v>
      </c>
      <c r="AA203" s="8">
        <v>45205</v>
      </c>
      <c r="AB203" s="46">
        <v>26</v>
      </c>
      <c r="AC203" s="47">
        <v>22</v>
      </c>
      <c r="AD203" s="27">
        <v>21</v>
      </c>
      <c r="AE203" s="28">
        <v>22</v>
      </c>
      <c r="AF203" s="27">
        <v>21</v>
      </c>
      <c r="AG203" s="68">
        <v>22</v>
      </c>
      <c r="AI203" s="8">
        <v>45205</v>
      </c>
      <c r="AJ203" s="80">
        <f t="shared" si="12"/>
        <v>22.666666666666668</v>
      </c>
      <c r="AK203" s="81">
        <f t="shared" si="13"/>
        <v>22</v>
      </c>
    </row>
    <row r="204" spans="1:37" x14ac:dyDescent="0.3">
      <c r="A204" s="8">
        <v>45226</v>
      </c>
      <c r="B204" s="46">
        <v>22</v>
      </c>
      <c r="C204" s="69">
        <v>13</v>
      </c>
      <c r="E204" s="8">
        <v>45261</v>
      </c>
      <c r="F204" s="27">
        <v>9</v>
      </c>
      <c r="G204" s="68">
        <v>5</v>
      </c>
      <c r="I204" s="8">
        <v>45226</v>
      </c>
      <c r="J204" s="27">
        <v>20</v>
      </c>
      <c r="K204" s="68">
        <v>14</v>
      </c>
      <c r="AA204" s="8">
        <v>45212</v>
      </c>
      <c r="AB204" s="46">
        <v>28</v>
      </c>
      <c r="AC204" s="47">
        <v>24</v>
      </c>
      <c r="AD204" s="27">
        <v>21</v>
      </c>
      <c r="AE204" s="28">
        <v>14</v>
      </c>
      <c r="AF204" s="27">
        <v>20</v>
      </c>
      <c r="AG204" s="68">
        <v>14</v>
      </c>
      <c r="AI204" s="8">
        <v>45212</v>
      </c>
      <c r="AJ204" s="80">
        <f t="shared" si="12"/>
        <v>23</v>
      </c>
      <c r="AK204" s="81">
        <f t="shared" si="13"/>
        <v>17.333333333333332</v>
      </c>
    </row>
    <row r="205" spans="1:37" x14ac:dyDescent="0.3">
      <c r="A205" s="8">
        <v>45233</v>
      </c>
      <c r="B205" s="46">
        <v>18</v>
      </c>
      <c r="C205" s="69">
        <v>12</v>
      </c>
      <c r="E205" s="8">
        <v>45275</v>
      </c>
      <c r="F205" s="27">
        <v>10</v>
      </c>
      <c r="G205" s="68">
        <v>7</v>
      </c>
      <c r="I205" s="8">
        <v>45233</v>
      </c>
      <c r="J205" s="27">
        <v>18</v>
      </c>
      <c r="K205" s="68">
        <v>10</v>
      </c>
      <c r="AA205" s="8">
        <v>45219</v>
      </c>
      <c r="AB205" s="46">
        <v>27</v>
      </c>
      <c r="AC205" s="47">
        <v>13</v>
      </c>
      <c r="AD205" s="27">
        <v>19</v>
      </c>
      <c r="AE205" s="28">
        <v>14</v>
      </c>
      <c r="AF205" s="27">
        <v>18</v>
      </c>
      <c r="AG205" s="68">
        <v>14</v>
      </c>
      <c r="AI205" s="8">
        <v>45219</v>
      </c>
      <c r="AJ205" s="80">
        <f t="shared" si="12"/>
        <v>21.333333333333332</v>
      </c>
      <c r="AK205" s="81">
        <f t="shared" si="13"/>
        <v>13.666666666666666</v>
      </c>
    </row>
    <row r="206" spans="1:37" x14ac:dyDescent="0.3">
      <c r="A206" s="8">
        <v>45240</v>
      </c>
      <c r="B206" s="46">
        <v>19</v>
      </c>
      <c r="C206" s="69">
        <v>12</v>
      </c>
      <c r="E206" s="8">
        <v>45282</v>
      </c>
      <c r="F206" s="27">
        <v>13</v>
      </c>
      <c r="G206" s="68">
        <v>11</v>
      </c>
      <c r="I206" s="8">
        <v>45240</v>
      </c>
      <c r="J206" s="27">
        <v>18</v>
      </c>
      <c r="K206" s="68">
        <v>8</v>
      </c>
      <c r="AA206" s="8">
        <v>45226</v>
      </c>
      <c r="AB206" s="46">
        <v>22</v>
      </c>
      <c r="AC206" s="47">
        <v>13</v>
      </c>
      <c r="AD206" s="27">
        <v>14</v>
      </c>
      <c r="AE206" s="28">
        <v>13</v>
      </c>
      <c r="AF206" s="27">
        <v>14</v>
      </c>
      <c r="AG206" s="68">
        <v>13</v>
      </c>
      <c r="AI206" s="8">
        <v>45226</v>
      </c>
      <c r="AJ206" s="80">
        <f t="shared" si="12"/>
        <v>16.666666666666668</v>
      </c>
      <c r="AK206" s="81">
        <f t="shared" si="13"/>
        <v>13</v>
      </c>
    </row>
    <row r="207" spans="1:37" x14ac:dyDescent="0.3">
      <c r="A207" s="8">
        <v>45247</v>
      </c>
      <c r="B207" s="46">
        <v>15</v>
      </c>
      <c r="C207" s="69">
        <v>11</v>
      </c>
      <c r="E207" s="8">
        <v>45289</v>
      </c>
      <c r="F207" s="27">
        <v>14</v>
      </c>
      <c r="G207" s="68">
        <v>10</v>
      </c>
      <c r="I207" s="8">
        <v>45247</v>
      </c>
      <c r="J207" s="27">
        <v>18</v>
      </c>
      <c r="K207" s="68">
        <v>8</v>
      </c>
      <c r="AA207" s="8">
        <v>45233</v>
      </c>
      <c r="AB207" s="46">
        <v>18</v>
      </c>
      <c r="AC207" s="47">
        <v>12</v>
      </c>
      <c r="AD207" s="27">
        <v>15</v>
      </c>
      <c r="AE207" s="28">
        <v>11</v>
      </c>
      <c r="AF207" s="27">
        <v>14</v>
      </c>
      <c r="AG207" s="68">
        <v>11</v>
      </c>
      <c r="AI207" s="8">
        <v>45233</v>
      </c>
      <c r="AJ207" s="80">
        <f t="shared" si="12"/>
        <v>15.666666666666666</v>
      </c>
      <c r="AK207" s="81">
        <f t="shared" si="13"/>
        <v>11.333333333333334</v>
      </c>
    </row>
    <row r="208" spans="1:37" x14ac:dyDescent="0.3">
      <c r="A208" s="8">
        <v>45254</v>
      </c>
      <c r="B208" s="46">
        <v>15</v>
      </c>
      <c r="C208" s="69">
        <v>8</v>
      </c>
      <c r="E208" s="8">
        <v>45296</v>
      </c>
      <c r="F208" s="27">
        <v>12</v>
      </c>
      <c r="G208" s="68">
        <v>7</v>
      </c>
      <c r="I208" s="8">
        <v>45254</v>
      </c>
      <c r="J208" s="27">
        <v>17</v>
      </c>
      <c r="K208" s="68">
        <v>8</v>
      </c>
      <c r="AA208" s="8">
        <v>45240</v>
      </c>
      <c r="AB208" s="46">
        <v>19</v>
      </c>
      <c r="AC208" s="47">
        <v>12</v>
      </c>
      <c r="AD208" s="27">
        <v>11</v>
      </c>
      <c r="AE208" s="28">
        <v>8</v>
      </c>
      <c r="AF208" s="27">
        <v>11</v>
      </c>
      <c r="AG208" s="68">
        <v>8</v>
      </c>
      <c r="AI208" s="8">
        <v>45240</v>
      </c>
      <c r="AJ208" s="80">
        <f t="shared" si="12"/>
        <v>13.666666666666666</v>
      </c>
      <c r="AK208" s="81">
        <f t="shared" si="13"/>
        <v>9.3333333333333339</v>
      </c>
    </row>
    <row r="209" spans="1:37" x14ac:dyDescent="0.3">
      <c r="A209" s="8">
        <v>45261</v>
      </c>
      <c r="B209" s="46">
        <v>10</v>
      </c>
      <c r="C209" s="69">
        <v>6</v>
      </c>
      <c r="E209" s="8">
        <v>45317</v>
      </c>
      <c r="F209" s="27">
        <v>8</v>
      </c>
      <c r="G209" s="68">
        <v>7</v>
      </c>
      <c r="I209" s="8">
        <v>45261</v>
      </c>
      <c r="J209" s="27">
        <v>9</v>
      </c>
      <c r="K209" s="68">
        <v>1</v>
      </c>
      <c r="AA209" s="8">
        <v>45247</v>
      </c>
      <c r="AB209" s="46">
        <v>15</v>
      </c>
      <c r="AC209" s="47">
        <v>11</v>
      </c>
      <c r="AD209" s="27">
        <v>11</v>
      </c>
      <c r="AE209" s="28">
        <v>7</v>
      </c>
      <c r="AF209" s="27">
        <v>11</v>
      </c>
      <c r="AG209" s="68">
        <v>7</v>
      </c>
      <c r="AI209" s="8">
        <v>45247</v>
      </c>
      <c r="AJ209" s="80">
        <f t="shared" si="12"/>
        <v>12.333333333333334</v>
      </c>
      <c r="AK209" s="81">
        <f t="shared" si="13"/>
        <v>8.3333333333333339</v>
      </c>
    </row>
    <row r="210" spans="1:37" x14ac:dyDescent="0.3">
      <c r="A210" s="8">
        <v>45268</v>
      </c>
      <c r="B210" s="46">
        <v>10</v>
      </c>
      <c r="C210" s="69">
        <v>9</v>
      </c>
      <c r="E210" s="8">
        <v>45324</v>
      </c>
      <c r="F210" s="27">
        <v>12</v>
      </c>
      <c r="G210" s="68">
        <v>8</v>
      </c>
      <c r="I210" s="8">
        <v>45268</v>
      </c>
      <c r="J210" s="27">
        <v>9</v>
      </c>
      <c r="K210" s="68">
        <v>9</v>
      </c>
      <c r="AA210" s="8">
        <v>45254</v>
      </c>
      <c r="AB210" s="46">
        <v>15</v>
      </c>
      <c r="AC210" s="47">
        <v>8</v>
      </c>
      <c r="AD210" s="27"/>
      <c r="AE210" s="28"/>
      <c r="AF210" s="27"/>
      <c r="AG210" s="68"/>
      <c r="AI210" s="8">
        <v>45254</v>
      </c>
      <c r="AJ210" s="80">
        <f t="shared" ref="AJ210:AJ229" si="14">AVERAGE(AB210,AD210,AF210)</f>
        <v>15</v>
      </c>
      <c r="AK210" s="81">
        <f t="shared" ref="AK210:AK229" si="15">AVERAGE(AC210,AE210,AG210)</f>
        <v>8</v>
      </c>
    </row>
    <row r="211" spans="1:37" x14ac:dyDescent="0.3">
      <c r="A211" s="8">
        <v>45275</v>
      </c>
      <c r="B211" s="46">
        <v>11</v>
      </c>
      <c r="C211" s="69">
        <v>9</v>
      </c>
      <c r="E211" s="8">
        <v>45331</v>
      </c>
      <c r="F211" s="27">
        <v>13</v>
      </c>
      <c r="G211" s="68">
        <v>10</v>
      </c>
      <c r="I211" s="8">
        <v>45275</v>
      </c>
      <c r="J211" s="27">
        <v>16</v>
      </c>
      <c r="K211" s="68">
        <v>9</v>
      </c>
      <c r="AA211" s="8">
        <v>45261</v>
      </c>
      <c r="AB211" s="46">
        <v>10</v>
      </c>
      <c r="AC211" s="47">
        <v>6</v>
      </c>
      <c r="AD211" s="27">
        <v>9</v>
      </c>
      <c r="AE211" s="28">
        <v>5</v>
      </c>
      <c r="AF211" s="27">
        <v>8</v>
      </c>
      <c r="AG211" s="68">
        <v>5</v>
      </c>
      <c r="AI211" s="8">
        <v>45261</v>
      </c>
      <c r="AJ211" s="80">
        <f t="shared" si="14"/>
        <v>9</v>
      </c>
      <c r="AK211" s="81">
        <f t="shared" si="15"/>
        <v>5.333333333333333</v>
      </c>
    </row>
    <row r="212" spans="1:37" x14ac:dyDescent="0.3">
      <c r="A212" s="8">
        <v>45282</v>
      </c>
      <c r="B212" s="46">
        <v>15</v>
      </c>
      <c r="C212" s="69">
        <v>11</v>
      </c>
      <c r="E212" s="8">
        <v>45338</v>
      </c>
      <c r="F212" s="27">
        <v>18</v>
      </c>
      <c r="G212" s="68">
        <v>14</v>
      </c>
      <c r="I212" s="8">
        <v>45282</v>
      </c>
      <c r="J212" s="27">
        <v>16</v>
      </c>
      <c r="K212" s="68">
        <v>11</v>
      </c>
      <c r="AA212" s="8">
        <v>45268</v>
      </c>
      <c r="AB212" s="46">
        <v>10</v>
      </c>
      <c r="AC212" s="47">
        <v>9</v>
      </c>
      <c r="AD212" s="27"/>
      <c r="AE212" s="28"/>
      <c r="AF212" s="27"/>
      <c r="AG212" s="68"/>
      <c r="AI212" s="8">
        <v>45268</v>
      </c>
      <c r="AJ212" s="80">
        <f t="shared" si="14"/>
        <v>10</v>
      </c>
      <c r="AK212" s="81">
        <f t="shared" si="15"/>
        <v>9</v>
      </c>
    </row>
    <row r="213" spans="1:37" x14ac:dyDescent="0.3">
      <c r="A213" s="8">
        <v>45289</v>
      </c>
      <c r="B213" s="46">
        <v>16</v>
      </c>
      <c r="C213" s="69">
        <v>12</v>
      </c>
      <c r="E213" s="8">
        <v>45345</v>
      </c>
      <c r="F213" s="27">
        <v>13</v>
      </c>
      <c r="G213" s="68">
        <v>12</v>
      </c>
      <c r="I213" s="8">
        <v>45289</v>
      </c>
      <c r="J213" s="27">
        <v>19</v>
      </c>
      <c r="K213" s="68">
        <v>11</v>
      </c>
      <c r="AA213" s="8">
        <v>45275</v>
      </c>
      <c r="AB213" s="46">
        <v>11</v>
      </c>
      <c r="AC213" s="47">
        <v>9</v>
      </c>
      <c r="AD213" s="27">
        <v>10</v>
      </c>
      <c r="AE213" s="28">
        <v>7</v>
      </c>
      <c r="AF213" s="27">
        <v>9</v>
      </c>
      <c r="AG213" s="68">
        <v>7</v>
      </c>
      <c r="AI213" s="8">
        <v>45275</v>
      </c>
      <c r="AJ213" s="80">
        <f t="shared" si="14"/>
        <v>10</v>
      </c>
      <c r="AK213" s="81">
        <f t="shared" si="15"/>
        <v>7.666666666666667</v>
      </c>
    </row>
    <row r="214" spans="1:37" x14ac:dyDescent="0.3">
      <c r="A214" s="8">
        <v>45296</v>
      </c>
      <c r="B214" s="46">
        <v>8</v>
      </c>
      <c r="C214" s="69"/>
      <c r="E214" s="8">
        <v>45352</v>
      </c>
      <c r="F214" s="27">
        <v>11</v>
      </c>
      <c r="G214" s="68">
        <v>10</v>
      </c>
      <c r="I214" s="8">
        <v>45296</v>
      </c>
      <c r="J214" s="27">
        <v>19</v>
      </c>
      <c r="K214" s="68">
        <v>8</v>
      </c>
      <c r="AA214" s="8">
        <v>45282</v>
      </c>
      <c r="AB214" s="46">
        <v>15</v>
      </c>
      <c r="AC214" s="47">
        <v>11</v>
      </c>
      <c r="AD214" s="27">
        <v>13</v>
      </c>
      <c r="AE214" s="28">
        <v>11</v>
      </c>
      <c r="AF214" s="27">
        <v>11</v>
      </c>
      <c r="AG214" s="68">
        <v>11</v>
      </c>
      <c r="AI214" s="8">
        <v>45282</v>
      </c>
      <c r="AJ214" s="80">
        <f t="shared" si="14"/>
        <v>13</v>
      </c>
      <c r="AK214" s="81">
        <f t="shared" si="15"/>
        <v>11</v>
      </c>
    </row>
    <row r="215" spans="1:37" x14ac:dyDescent="0.3">
      <c r="A215" s="8">
        <v>45303</v>
      </c>
      <c r="B215" s="46">
        <v>5</v>
      </c>
      <c r="C215" s="69">
        <v>-2</v>
      </c>
      <c r="E215" s="8">
        <v>45359</v>
      </c>
      <c r="F215" s="27">
        <v>13</v>
      </c>
      <c r="G215" s="68">
        <v>12</v>
      </c>
      <c r="I215" s="8">
        <v>45303</v>
      </c>
      <c r="J215" s="27">
        <v>3</v>
      </c>
      <c r="K215" s="68">
        <v>2</v>
      </c>
      <c r="AA215" s="8">
        <v>45289</v>
      </c>
      <c r="AB215" s="46">
        <v>16</v>
      </c>
      <c r="AC215" s="47">
        <v>12</v>
      </c>
      <c r="AD215" s="27">
        <v>14</v>
      </c>
      <c r="AE215" s="28">
        <v>10</v>
      </c>
      <c r="AF215" s="27">
        <v>11</v>
      </c>
      <c r="AG215" s="68">
        <v>10</v>
      </c>
      <c r="AI215" s="8">
        <v>45289</v>
      </c>
      <c r="AJ215" s="80">
        <f t="shared" si="14"/>
        <v>13.666666666666666</v>
      </c>
      <c r="AK215" s="81">
        <f t="shared" si="15"/>
        <v>10.666666666666666</v>
      </c>
    </row>
    <row r="216" spans="1:37" x14ac:dyDescent="0.3">
      <c r="A216" s="8">
        <v>45310</v>
      </c>
      <c r="B216" s="46">
        <v>4</v>
      </c>
      <c r="C216" s="69">
        <v>1</v>
      </c>
      <c r="E216" s="8">
        <v>45373</v>
      </c>
      <c r="F216" s="27">
        <v>19</v>
      </c>
      <c r="G216" s="68">
        <v>13</v>
      </c>
      <c r="I216" s="8">
        <v>45310</v>
      </c>
      <c r="J216" s="27">
        <v>6</v>
      </c>
      <c r="K216" s="68">
        <v>-2</v>
      </c>
      <c r="AA216" s="8">
        <v>45296</v>
      </c>
      <c r="AB216" s="46">
        <v>8</v>
      </c>
      <c r="AC216" s="47" t="s">
        <v>29</v>
      </c>
      <c r="AD216" s="27">
        <v>12</v>
      </c>
      <c r="AE216" s="28">
        <v>7</v>
      </c>
      <c r="AF216" s="27">
        <v>10</v>
      </c>
      <c r="AG216" s="68">
        <v>7</v>
      </c>
      <c r="AI216" s="8">
        <v>45296</v>
      </c>
      <c r="AJ216" s="80">
        <f t="shared" si="14"/>
        <v>10</v>
      </c>
      <c r="AK216" s="81">
        <f t="shared" si="15"/>
        <v>7</v>
      </c>
    </row>
    <row r="217" spans="1:37" x14ac:dyDescent="0.3">
      <c r="A217" s="8">
        <v>45317</v>
      </c>
      <c r="B217" s="46">
        <v>6</v>
      </c>
      <c r="C217" s="69">
        <v>5</v>
      </c>
      <c r="E217" s="8">
        <v>45380</v>
      </c>
      <c r="F217" s="27">
        <v>17</v>
      </c>
      <c r="G217" s="68">
        <v>13</v>
      </c>
      <c r="I217" s="8">
        <v>45317</v>
      </c>
      <c r="J217" s="27">
        <v>17</v>
      </c>
      <c r="K217" s="68">
        <v>3</v>
      </c>
      <c r="AA217" s="8">
        <v>45303</v>
      </c>
      <c r="AB217" s="46">
        <v>5</v>
      </c>
      <c r="AC217" s="47">
        <v>-2</v>
      </c>
      <c r="AD217" s="27"/>
      <c r="AE217" s="28"/>
      <c r="AF217" s="27"/>
      <c r="AG217" s="68"/>
      <c r="AI217" s="8">
        <v>45303</v>
      </c>
      <c r="AJ217" s="80">
        <f t="shared" si="14"/>
        <v>5</v>
      </c>
      <c r="AK217" s="81">
        <f t="shared" si="15"/>
        <v>-2</v>
      </c>
    </row>
    <row r="218" spans="1:37" ht="15" thickBot="1" x14ac:dyDescent="0.35">
      <c r="A218" s="8">
        <v>45324</v>
      </c>
      <c r="B218" s="46">
        <v>16</v>
      </c>
      <c r="C218" s="69">
        <v>11</v>
      </c>
      <c r="E218" s="9">
        <v>45387</v>
      </c>
      <c r="F218" s="31">
        <v>20</v>
      </c>
      <c r="G218" s="70">
        <v>15</v>
      </c>
      <c r="I218" s="8">
        <v>45324</v>
      </c>
      <c r="J218" s="27">
        <v>18</v>
      </c>
      <c r="K218" s="68">
        <v>7</v>
      </c>
      <c r="AA218" s="8">
        <v>45310</v>
      </c>
      <c r="AB218" s="46">
        <v>4</v>
      </c>
      <c r="AC218" s="47">
        <v>1</v>
      </c>
      <c r="AD218" s="27"/>
      <c r="AE218" s="28"/>
      <c r="AF218" s="27"/>
      <c r="AG218" s="68"/>
      <c r="AI218" s="8">
        <v>45310</v>
      </c>
      <c r="AJ218" s="80">
        <f t="shared" si="14"/>
        <v>4</v>
      </c>
      <c r="AK218" s="81">
        <f t="shared" si="15"/>
        <v>1</v>
      </c>
    </row>
    <row r="219" spans="1:37" x14ac:dyDescent="0.3">
      <c r="A219" s="8">
        <v>45331</v>
      </c>
      <c r="B219" s="46">
        <v>16</v>
      </c>
      <c r="C219" s="69">
        <v>14</v>
      </c>
      <c r="I219" s="8">
        <v>45331</v>
      </c>
      <c r="J219" s="27">
        <v>20</v>
      </c>
      <c r="K219" s="68">
        <v>13</v>
      </c>
      <c r="AA219" s="8">
        <v>45317</v>
      </c>
      <c r="AB219" s="46">
        <v>6</v>
      </c>
      <c r="AC219" s="47">
        <v>5</v>
      </c>
      <c r="AD219" s="27">
        <v>8</v>
      </c>
      <c r="AE219" s="28">
        <v>7</v>
      </c>
      <c r="AF219" s="27">
        <v>8</v>
      </c>
      <c r="AG219" s="68">
        <v>7</v>
      </c>
      <c r="AI219" s="8">
        <v>45317</v>
      </c>
      <c r="AJ219" s="80">
        <f t="shared" si="14"/>
        <v>7.333333333333333</v>
      </c>
      <c r="AK219" s="81">
        <f t="shared" si="15"/>
        <v>6.333333333333333</v>
      </c>
    </row>
    <row r="220" spans="1:37" x14ac:dyDescent="0.3">
      <c r="A220" s="8">
        <v>45338</v>
      </c>
      <c r="B220" s="46">
        <v>23</v>
      </c>
      <c r="C220" s="69">
        <v>18</v>
      </c>
      <c r="I220" s="8">
        <v>45338</v>
      </c>
      <c r="J220" s="27">
        <v>25</v>
      </c>
      <c r="K220" s="68">
        <v>13</v>
      </c>
      <c r="AA220" s="8">
        <v>45324</v>
      </c>
      <c r="AB220" s="46">
        <v>16</v>
      </c>
      <c r="AC220" s="47">
        <v>11</v>
      </c>
      <c r="AD220" s="27">
        <v>12</v>
      </c>
      <c r="AE220" s="28">
        <v>8</v>
      </c>
      <c r="AF220" s="27">
        <v>13</v>
      </c>
      <c r="AG220" s="68">
        <v>8</v>
      </c>
      <c r="AI220" s="8">
        <v>45324</v>
      </c>
      <c r="AJ220" s="80">
        <f t="shared" si="14"/>
        <v>13.666666666666666</v>
      </c>
      <c r="AK220" s="81">
        <f t="shared" si="15"/>
        <v>9</v>
      </c>
    </row>
    <row r="221" spans="1:37" x14ac:dyDescent="0.3">
      <c r="A221" s="8">
        <v>45345</v>
      </c>
      <c r="B221" s="46">
        <v>16</v>
      </c>
      <c r="C221" s="69">
        <v>10</v>
      </c>
      <c r="I221" s="8">
        <v>45345</v>
      </c>
      <c r="J221" s="27">
        <v>19</v>
      </c>
      <c r="K221" s="68">
        <v>10</v>
      </c>
      <c r="AA221" s="8">
        <v>45331</v>
      </c>
      <c r="AB221" s="46">
        <v>16</v>
      </c>
      <c r="AC221" s="47">
        <v>14</v>
      </c>
      <c r="AD221" s="27">
        <v>13</v>
      </c>
      <c r="AE221" s="28">
        <v>10</v>
      </c>
      <c r="AF221" s="27">
        <v>14</v>
      </c>
      <c r="AG221" s="68">
        <v>10</v>
      </c>
      <c r="AI221" s="8">
        <v>45331</v>
      </c>
      <c r="AJ221" s="80">
        <f t="shared" si="14"/>
        <v>14.333333333333334</v>
      </c>
      <c r="AK221" s="81">
        <f t="shared" si="15"/>
        <v>11.333333333333334</v>
      </c>
    </row>
    <row r="222" spans="1:37" x14ac:dyDescent="0.3">
      <c r="A222" s="8">
        <v>45352</v>
      </c>
      <c r="B222" s="46">
        <v>14</v>
      </c>
      <c r="C222" s="69">
        <v>10</v>
      </c>
      <c r="I222" s="8">
        <v>45352</v>
      </c>
      <c r="J222" s="27">
        <v>16</v>
      </c>
      <c r="K222" s="68">
        <v>9</v>
      </c>
      <c r="AA222" s="8">
        <v>45338</v>
      </c>
      <c r="AB222" s="46">
        <v>23</v>
      </c>
      <c r="AC222" s="47">
        <v>18</v>
      </c>
      <c r="AD222" s="27">
        <v>18</v>
      </c>
      <c r="AE222" s="28">
        <v>14</v>
      </c>
      <c r="AF222" s="27">
        <v>18</v>
      </c>
      <c r="AG222" s="68">
        <v>14</v>
      </c>
      <c r="AI222" s="8">
        <v>45338</v>
      </c>
      <c r="AJ222" s="80">
        <f t="shared" si="14"/>
        <v>19.666666666666668</v>
      </c>
      <c r="AK222" s="81">
        <f t="shared" si="15"/>
        <v>15.333333333333334</v>
      </c>
    </row>
    <row r="223" spans="1:37" x14ac:dyDescent="0.3">
      <c r="A223" s="8">
        <v>45359</v>
      </c>
      <c r="B223" s="46">
        <v>18</v>
      </c>
      <c r="C223" s="69">
        <v>15</v>
      </c>
      <c r="I223" s="8">
        <v>45359</v>
      </c>
      <c r="J223" s="27">
        <v>17</v>
      </c>
      <c r="K223" s="68">
        <v>14</v>
      </c>
      <c r="AA223" s="8">
        <v>45345</v>
      </c>
      <c r="AB223" s="46">
        <v>16</v>
      </c>
      <c r="AC223" s="47">
        <v>10</v>
      </c>
      <c r="AD223" s="27">
        <v>13</v>
      </c>
      <c r="AE223" s="28">
        <v>12</v>
      </c>
      <c r="AF223" s="27">
        <v>13</v>
      </c>
      <c r="AG223" s="68">
        <v>12</v>
      </c>
      <c r="AI223" s="8">
        <v>45345</v>
      </c>
      <c r="AJ223" s="80">
        <f t="shared" si="14"/>
        <v>14</v>
      </c>
      <c r="AK223" s="81">
        <f t="shared" si="15"/>
        <v>11.333333333333334</v>
      </c>
    </row>
    <row r="224" spans="1:37" x14ac:dyDescent="0.3">
      <c r="A224" s="8">
        <v>45366</v>
      </c>
      <c r="B224" s="46">
        <v>20</v>
      </c>
      <c r="C224" s="69">
        <v>16</v>
      </c>
      <c r="I224" s="8">
        <v>45366</v>
      </c>
      <c r="J224" s="27">
        <v>25</v>
      </c>
      <c r="K224" s="68">
        <v>14</v>
      </c>
      <c r="AA224" s="8">
        <v>45352</v>
      </c>
      <c r="AB224" s="46">
        <v>14</v>
      </c>
      <c r="AC224" s="47">
        <v>10</v>
      </c>
      <c r="AD224" s="27">
        <v>11</v>
      </c>
      <c r="AE224" s="28">
        <v>10</v>
      </c>
      <c r="AF224" s="27">
        <v>11</v>
      </c>
      <c r="AG224" s="68">
        <v>10</v>
      </c>
      <c r="AI224" s="8">
        <v>45352</v>
      </c>
      <c r="AJ224" s="80">
        <f t="shared" si="14"/>
        <v>12</v>
      </c>
      <c r="AK224" s="81">
        <f t="shared" si="15"/>
        <v>10</v>
      </c>
    </row>
    <row r="225" spans="1:37" x14ac:dyDescent="0.3">
      <c r="A225" s="8">
        <v>45373</v>
      </c>
      <c r="B225" s="46">
        <v>23</v>
      </c>
      <c r="C225" s="69">
        <v>15</v>
      </c>
      <c r="I225" s="8">
        <v>45373</v>
      </c>
      <c r="J225" s="27">
        <v>24</v>
      </c>
      <c r="K225" s="68">
        <v>13</v>
      </c>
      <c r="AA225" s="8">
        <v>45359</v>
      </c>
      <c r="AB225" s="46">
        <v>18</v>
      </c>
      <c r="AC225" s="47">
        <v>15</v>
      </c>
      <c r="AD225" s="27">
        <v>13</v>
      </c>
      <c r="AE225" s="28">
        <v>12</v>
      </c>
      <c r="AF225" s="27">
        <v>14</v>
      </c>
      <c r="AG225" s="68">
        <v>12</v>
      </c>
      <c r="AI225" s="8">
        <v>45359</v>
      </c>
      <c r="AJ225" s="80">
        <f t="shared" si="14"/>
        <v>15</v>
      </c>
      <c r="AK225" s="81">
        <f t="shared" si="15"/>
        <v>13</v>
      </c>
    </row>
    <row r="226" spans="1:37" x14ac:dyDescent="0.3">
      <c r="A226" s="8">
        <v>45380</v>
      </c>
      <c r="B226" s="46">
        <v>23</v>
      </c>
      <c r="C226" s="69">
        <v>15</v>
      </c>
      <c r="I226" s="8">
        <v>45380</v>
      </c>
      <c r="J226" s="27">
        <v>21</v>
      </c>
      <c r="K226" s="68">
        <v>16</v>
      </c>
      <c r="AA226" s="8">
        <v>45366</v>
      </c>
      <c r="AB226" s="46">
        <v>20</v>
      </c>
      <c r="AC226" s="47">
        <v>16</v>
      </c>
      <c r="AD226" s="27"/>
      <c r="AE226" s="28"/>
      <c r="AF226" s="27"/>
      <c r="AG226" s="68"/>
      <c r="AI226" s="8">
        <v>45366</v>
      </c>
      <c r="AJ226" s="80">
        <f t="shared" si="14"/>
        <v>20</v>
      </c>
      <c r="AK226" s="81">
        <f t="shared" si="15"/>
        <v>16</v>
      </c>
    </row>
    <row r="227" spans="1:37" ht="15" thickBot="1" x14ac:dyDescent="0.35">
      <c r="A227" s="9">
        <v>45387</v>
      </c>
      <c r="B227" s="65">
        <v>23</v>
      </c>
      <c r="C227" s="76">
        <v>19</v>
      </c>
      <c r="I227" s="9">
        <v>45387</v>
      </c>
      <c r="J227" s="31">
        <v>23</v>
      </c>
      <c r="K227" s="70">
        <v>16</v>
      </c>
      <c r="AA227" s="8">
        <v>45373</v>
      </c>
      <c r="AB227" s="46">
        <v>23</v>
      </c>
      <c r="AC227" s="47">
        <v>15</v>
      </c>
      <c r="AD227" s="27">
        <v>19</v>
      </c>
      <c r="AE227" s="28">
        <v>13</v>
      </c>
      <c r="AF227" s="27">
        <v>20</v>
      </c>
      <c r="AG227" s="68">
        <v>13</v>
      </c>
      <c r="AI227" s="8">
        <v>45373</v>
      </c>
      <c r="AJ227" s="80">
        <f t="shared" si="14"/>
        <v>20.666666666666668</v>
      </c>
      <c r="AK227" s="81">
        <f t="shared" si="15"/>
        <v>13.666666666666666</v>
      </c>
    </row>
    <row r="228" spans="1:37" x14ac:dyDescent="0.3">
      <c r="AA228" s="8">
        <v>45380</v>
      </c>
      <c r="AB228" s="46">
        <v>23</v>
      </c>
      <c r="AC228" s="47">
        <v>15</v>
      </c>
      <c r="AD228" s="27">
        <v>17</v>
      </c>
      <c r="AE228" s="28">
        <v>13</v>
      </c>
      <c r="AF228" s="27">
        <v>17</v>
      </c>
      <c r="AG228" s="68">
        <v>13</v>
      </c>
      <c r="AI228" s="8">
        <v>45380</v>
      </c>
      <c r="AJ228" s="80">
        <f t="shared" si="14"/>
        <v>19</v>
      </c>
      <c r="AK228" s="81">
        <f t="shared" si="15"/>
        <v>13.666666666666666</v>
      </c>
    </row>
    <row r="229" spans="1:37" ht="15" thickBot="1" x14ac:dyDescent="0.35">
      <c r="AA229" s="9">
        <v>45387</v>
      </c>
      <c r="AB229" s="65">
        <v>23</v>
      </c>
      <c r="AC229" s="66">
        <v>19</v>
      </c>
      <c r="AD229" s="31">
        <v>20</v>
      </c>
      <c r="AE229" s="32">
        <v>15</v>
      </c>
      <c r="AF229" s="31">
        <v>24</v>
      </c>
      <c r="AG229" s="70">
        <v>15</v>
      </c>
      <c r="AI229" s="9">
        <v>45387</v>
      </c>
      <c r="AJ229" s="82">
        <f t="shared" si="14"/>
        <v>22.333333333333332</v>
      </c>
      <c r="AK229" s="83">
        <f t="shared" si="15"/>
        <v>16.333333333333332</v>
      </c>
    </row>
    <row r="230" spans="1:37" x14ac:dyDescent="0.3">
      <c r="AB230" s="88"/>
      <c r="AC230" s="88"/>
      <c r="AD230" s="88"/>
      <c r="AE230" s="88"/>
      <c r="AF230" s="88"/>
      <c r="AG230" s="88"/>
      <c r="AJ230" s="88"/>
      <c r="AK230" s="88"/>
    </row>
    <row r="233" spans="1:37" x14ac:dyDescent="0.3"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</row>
    <row r="234" spans="1:37" x14ac:dyDescent="0.3"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</row>
    <row r="235" spans="1:37" x14ac:dyDescent="0.3"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</row>
    <row r="236" spans="1:37" x14ac:dyDescent="0.3"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</row>
    <row r="237" spans="1:37" x14ac:dyDescent="0.3"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</row>
    <row r="238" spans="1:37" x14ac:dyDescent="0.3"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</row>
    <row r="239" spans="1:37" x14ac:dyDescent="0.3"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</row>
    <row r="240" spans="1:37" x14ac:dyDescent="0.3"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</row>
    <row r="241" spans="27:37" x14ac:dyDescent="0.3"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</row>
    <row r="242" spans="27:37" x14ac:dyDescent="0.3"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</row>
    <row r="243" spans="27:37" x14ac:dyDescent="0.3"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</row>
    <row r="244" spans="27:37" x14ac:dyDescent="0.3"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</row>
    <row r="245" spans="27:37" x14ac:dyDescent="0.3"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</row>
    <row r="246" spans="27:37" x14ac:dyDescent="0.3"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</row>
    <row r="247" spans="27:37" x14ac:dyDescent="0.3"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</row>
    <row r="248" spans="27:37" x14ac:dyDescent="0.3"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</row>
    <row r="249" spans="27:37" x14ac:dyDescent="0.3"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</row>
    <row r="250" spans="27:37" x14ac:dyDescent="0.3"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</row>
    <row r="251" spans="27:37" x14ac:dyDescent="0.3"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</row>
    <row r="252" spans="27:37" x14ac:dyDescent="0.3"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</row>
    <row r="253" spans="27:37" x14ac:dyDescent="0.3"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</row>
    <row r="254" spans="27:37" x14ac:dyDescent="0.3"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</row>
    <row r="255" spans="27:37" x14ac:dyDescent="0.3"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</row>
    <row r="256" spans="27:37" x14ac:dyDescent="0.3"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</row>
    <row r="257" spans="27:37" x14ac:dyDescent="0.3"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</row>
    <row r="258" spans="27:37" x14ac:dyDescent="0.3"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</row>
    <row r="259" spans="27:37" x14ac:dyDescent="0.3"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</row>
    <row r="260" spans="27:37" x14ac:dyDescent="0.3"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</row>
    <row r="261" spans="27:37" x14ac:dyDescent="0.3"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</row>
    <row r="262" spans="27:37" x14ac:dyDescent="0.3"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</row>
    <row r="263" spans="27:37" x14ac:dyDescent="0.3"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</row>
    <row r="264" spans="27:37" x14ac:dyDescent="0.3"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</row>
    <row r="265" spans="27:37" x14ac:dyDescent="0.3"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</row>
    <row r="266" spans="27:37" x14ac:dyDescent="0.3"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</row>
    <row r="267" spans="27:37" x14ac:dyDescent="0.3"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</row>
    <row r="268" spans="27:37" x14ac:dyDescent="0.3"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</row>
    <row r="269" spans="27:37" x14ac:dyDescent="0.3"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</row>
    <row r="270" spans="27:37" x14ac:dyDescent="0.3"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</row>
    <row r="271" spans="27:37" x14ac:dyDescent="0.3"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</row>
    <row r="272" spans="27:37" x14ac:dyDescent="0.3"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</row>
    <row r="273" spans="27:37" x14ac:dyDescent="0.3"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</row>
    <row r="274" spans="27:37" x14ac:dyDescent="0.3"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</row>
    <row r="275" spans="27:37" x14ac:dyDescent="0.3"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</row>
    <row r="276" spans="27:37" x14ac:dyDescent="0.3"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</row>
    <row r="277" spans="27:37" x14ac:dyDescent="0.3"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</row>
    <row r="278" spans="27:37" x14ac:dyDescent="0.3"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</row>
    <row r="279" spans="27:37" x14ac:dyDescent="0.3"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</row>
    <row r="280" spans="27:37" x14ac:dyDescent="0.3"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</row>
    <row r="281" spans="27:37" x14ac:dyDescent="0.3"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</row>
    <row r="282" spans="27:37" x14ac:dyDescent="0.3"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</row>
    <row r="283" spans="27:37" x14ac:dyDescent="0.3"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</row>
    <row r="284" spans="27:37" x14ac:dyDescent="0.3"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</row>
    <row r="285" spans="27:37" x14ac:dyDescent="0.3"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</row>
    <row r="286" spans="27:37" x14ac:dyDescent="0.3"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</row>
    <row r="287" spans="27:37" x14ac:dyDescent="0.3"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</row>
    <row r="288" spans="27:37" x14ac:dyDescent="0.3"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</row>
    <row r="289" spans="27:37" x14ac:dyDescent="0.3"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</row>
    <row r="290" spans="27:37" x14ac:dyDescent="0.3"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</row>
    <row r="291" spans="27:37" x14ac:dyDescent="0.3"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</row>
    <row r="292" spans="27:37" x14ac:dyDescent="0.3"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</row>
    <row r="293" spans="27:37" x14ac:dyDescent="0.3"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</row>
    <row r="294" spans="27:37" x14ac:dyDescent="0.3"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</row>
    <row r="295" spans="27:37" x14ac:dyDescent="0.3"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</row>
    <row r="296" spans="27:37" x14ac:dyDescent="0.3"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</row>
    <row r="297" spans="27:37" x14ac:dyDescent="0.3"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</row>
    <row r="298" spans="27:37" x14ac:dyDescent="0.3"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</row>
    <row r="299" spans="27:37" x14ac:dyDescent="0.3"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</row>
    <row r="300" spans="27:37" x14ac:dyDescent="0.3"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</row>
    <row r="301" spans="27:37" x14ac:dyDescent="0.3"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</row>
    <row r="302" spans="27:37" x14ac:dyDescent="0.3"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</row>
    <row r="303" spans="27:37" x14ac:dyDescent="0.3"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</row>
    <row r="304" spans="27:37" x14ac:dyDescent="0.3"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</row>
    <row r="305" spans="27:37" x14ac:dyDescent="0.3"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</row>
    <row r="306" spans="27:37" x14ac:dyDescent="0.3"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</row>
    <row r="307" spans="27:37" x14ac:dyDescent="0.3"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</row>
    <row r="308" spans="27:37" x14ac:dyDescent="0.3"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</row>
    <row r="309" spans="27:37" x14ac:dyDescent="0.3"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</row>
    <row r="310" spans="27:37" x14ac:dyDescent="0.3"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</row>
    <row r="311" spans="27:37" x14ac:dyDescent="0.3"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</row>
    <row r="312" spans="27:37" x14ac:dyDescent="0.3"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</row>
    <row r="313" spans="27:37" x14ac:dyDescent="0.3"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</row>
    <row r="314" spans="27:37" x14ac:dyDescent="0.3"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</row>
    <row r="315" spans="27:37" x14ac:dyDescent="0.3"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</row>
    <row r="316" spans="27:37" x14ac:dyDescent="0.3"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</row>
    <row r="317" spans="27:37" x14ac:dyDescent="0.3"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</row>
    <row r="318" spans="27:37" x14ac:dyDescent="0.3"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</row>
    <row r="319" spans="27:37" x14ac:dyDescent="0.3"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</row>
    <row r="320" spans="27:37" x14ac:dyDescent="0.3"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</row>
    <row r="321" spans="27:37" x14ac:dyDescent="0.3"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</row>
    <row r="322" spans="27:37" x14ac:dyDescent="0.3"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</row>
    <row r="323" spans="27:37" x14ac:dyDescent="0.3"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</row>
    <row r="324" spans="27:37" x14ac:dyDescent="0.3"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</row>
    <row r="325" spans="27:37" x14ac:dyDescent="0.3"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</row>
    <row r="326" spans="27:37" x14ac:dyDescent="0.3"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</row>
    <row r="327" spans="27:37" x14ac:dyDescent="0.3"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</row>
    <row r="328" spans="27:37" x14ac:dyDescent="0.3"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</row>
    <row r="329" spans="27:37" x14ac:dyDescent="0.3"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</row>
    <row r="330" spans="27:37" x14ac:dyDescent="0.3"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</row>
    <row r="331" spans="27:37" x14ac:dyDescent="0.3"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</row>
    <row r="332" spans="27:37" x14ac:dyDescent="0.3"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</row>
    <row r="333" spans="27:37" x14ac:dyDescent="0.3"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</row>
    <row r="334" spans="27:37" x14ac:dyDescent="0.3"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</row>
    <row r="335" spans="27:37" x14ac:dyDescent="0.3"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</row>
    <row r="336" spans="27:37" x14ac:dyDescent="0.3"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</row>
    <row r="337" spans="27:37" x14ac:dyDescent="0.3"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</row>
    <row r="338" spans="27:37" x14ac:dyDescent="0.3"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</row>
    <row r="339" spans="27:37" x14ac:dyDescent="0.3"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</row>
    <row r="340" spans="27:37" x14ac:dyDescent="0.3"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</row>
    <row r="341" spans="27:37" x14ac:dyDescent="0.3"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</row>
    <row r="342" spans="27:37" x14ac:dyDescent="0.3"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</row>
    <row r="343" spans="27:37" x14ac:dyDescent="0.3"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</row>
    <row r="344" spans="27:37" x14ac:dyDescent="0.3"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</row>
    <row r="345" spans="27:37" x14ac:dyDescent="0.3"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</row>
    <row r="346" spans="27:37" x14ac:dyDescent="0.3"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</row>
    <row r="347" spans="27:37" x14ac:dyDescent="0.3"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</row>
    <row r="348" spans="27:37" x14ac:dyDescent="0.3"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</row>
    <row r="349" spans="27:37" x14ac:dyDescent="0.3"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</row>
    <row r="350" spans="27:37" x14ac:dyDescent="0.3"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</row>
    <row r="351" spans="27:37" x14ac:dyDescent="0.3"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</row>
    <row r="352" spans="27:37" x14ac:dyDescent="0.3"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</row>
    <row r="353" spans="27:37" x14ac:dyDescent="0.3"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</row>
    <row r="354" spans="27:37" x14ac:dyDescent="0.3"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</row>
    <row r="355" spans="27:37" x14ac:dyDescent="0.3"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</row>
    <row r="356" spans="27:37" x14ac:dyDescent="0.3"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</row>
    <row r="357" spans="27:37" x14ac:dyDescent="0.3"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</row>
    <row r="358" spans="27:37" x14ac:dyDescent="0.3"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</row>
    <row r="359" spans="27:37" x14ac:dyDescent="0.3"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</row>
    <row r="360" spans="27:37" x14ac:dyDescent="0.3"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</row>
    <row r="361" spans="27:37" x14ac:dyDescent="0.3"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</row>
    <row r="362" spans="27:37" x14ac:dyDescent="0.3"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</row>
    <row r="363" spans="27:37" x14ac:dyDescent="0.3"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</row>
    <row r="364" spans="27:37" x14ac:dyDescent="0.3"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</row>
    <row r="365" spans="27:37" x14ac:dyDescent="0.3"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</row>
    <row r="366" spans="27:37" x14ac:dyDescent="0.3"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</row>
    <row r="367" spans="27:37" x14ac:dyDescent="0.3"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</row>
    <row r="368" spans="27:37" x14ac:dyDescent="0.3"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</row>
    <row r="369" spans="27:37" x14ac:dyDescent="0.3"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</row>
    <row r="370" spans="27:37" x14ac:dyDescent="0.3"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</row>
    <row r="371" spans="27:37" x14ac:dyDescent="0.3"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</row>
    <row r="372" spans="27:37" x14ac:dyDescent="0.3"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</row>
    <row r="373" spans="27:37" x14ac:dyDescent="0.3"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</row>
    <row r="374" spans="27:37" x14ac:dyDescent="0.3"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</row>
    <row r="375" spans="27:37" x14ac:dyDescent="0.3"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</row>
    <row r="376" spans="27:37" x14ac:dyDescent="0.3"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</row>
    <row r="377" spans="27:37" x14ac:dyDescent="0.3"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</row>
    <row r="378" spans="27:37" x14ac:dyDescent="0.3"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</row>
    <row r="379" spans="27:37" x14ac:dyDescent="0.3"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</row>
    <row r="380" spans="27:37" x14ac:dyDescent="0.3"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</row>
    <row r="381" spans="27:37" x14ac:dyDescent="0.3"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</row>
    <row r="382" spans="27:37" x14ac:dyDescent="0.3"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</row>
    <row r="383" spans="27:37" x14ac:dyDescent="0.3"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</row>
    <row r="384" spans="27:37" x14ac:dyDescent="0.3"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</row>
    <row r="385" spans="27:37" x14ac:dyDescent="0.3"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</row>
    <row r="386" spans="27:37" x14ac:dyDescent="0.3"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</row>
    <row r="387" spans="27:37" x14ac:dyDescent="0.3"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</row>
    <row r="388" spans="27:37" x14ac:dyDescent="0.3"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</row>
    <row r="389" spans="27:37" x14ac:dyDescent="0.3"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</row>
    <row r="390" spans="27:37" x14ac:dyDescent="0.3"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</row>
    <row r="391" spans="27:37" x14ac:dyDescent="0.3"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</row>
    <row r="392" spans="27:37" x14ac:dyDescent="0.3"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</row>
    <row r="393" spans="27:37" x14ac:dyDescent="0.3"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</row>
    <row r="394" spans="27:37" x14ac:dyDescent="0.3"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</row>
    <row r="395" spans="27:37" x14ac:dyDescent="0.3"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</row>
    <row r="396" spans="27:37" x14ac:dyDescent="0.3"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</row>
    <row r="397" spans="27:37" x14ac:dyDescent="0.3"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</row>
    <row r="398" spans="27:37" x14ac:dyDescent="0.3"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</row>
    <row r="399" spans="27:37" x14ac:dyDescent="0.3"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</row>
    <row r="400" spans="27:37" x14ac:dyDescent="0.3"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</row>
    <row r="401" spans="27:37" x14ac:dyDescent="0.3"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</row>
    <row r="402" spans="27:37" x14ac:dyDescent="0.3"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</row>
    <row r="403" spans="27:37" x14ac:dyDescent="0.3"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</row>
    <row r="404" spans="27:37" x14ac:dyDescent="0.3"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</row>
    <row r="405" spans="27:37" x14ac:dyDescent="0.3"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</row>
    <row r="406" spans="27:37" x14ac:dyDescent="0.3"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</row>
    <row r="407" spans="27:37" x14ac:dyDescent="0.3"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</row>
    <row r="408" spans="27:37" x14ac:dyDescent="0.3"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</row>
    <row r="409" spans="27:37" x14ac:dyDescent="0.3"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</row>
    <row r="410" spans="27:37" x14ac:dyDescent="0.3"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</row>
    <row r="411" spans="27:37" x14ac:dyDescent="0.3"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</row>
    <row r="412" spans="27:37" x14ac:dyDescent="0.3"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</row>
    <row r="413" spans="27:37" x14ac:dyDescent="0.3"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</row>
    <row r="414" spans="27:37" x14ac:dyDescent="0.3"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</row>
    <row r="415" spans="27:37" x14ac:dyDescent="0.3"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</row>
    <row r="416" spans="27:37" x14ac:dyDescent="0.3"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</row>
    <row r="417" spans="27:37" x14ac:dyDescent="0.3"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</row>
    <row r="418" spans="27:37" x14ac:dyDescent="0.3"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</row>
    <row r="419" spans="27:37" x14ac:dyDescent="0.3"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</row>
    <row r="420" spans="27:37" x14ac:dyDescent="0.3"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</row>
    <row r="421" spans="27:37" x14ac:dyDescent="0.3"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</row>
    <row r="422" spans="27:37" x14ac:dyDescent="0.3"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</row>
    <row r="423" spans="27:37" x14ac:dyDescent="0.3"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</row>
    <row r="424" spans="27:37" x14ac:dyDescent="0.3"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</row>
    <row r="425" spans="27:37" x14ac:dyDescent="0.3"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</row>
    <row r="426" spans="27:37" x14ac:dyDescent="0.3"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</row>
    <row r="427" spans="27:37" x14ac:dyDescent="0.3"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</row>
    <row r="428" spans="27:37" x14ac:dyDescent="0.3"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</row>
    <row r="429" spans="27:37" x14ac:dyDescent="0.3"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</row>
    <row r="430" spans="27:37" x14ac:dyDescent="0.3"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</row>
    <row r="431" spans="27:37" x14ac:dyDescent="0.3"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</row>
    <row r="432" spans="27:37" x14ac:dyDescent="0.3"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</row>
  </sheetData>
  <mergeCells count="30">
    <mergeCell ref="AB5:AC5"/>
    <mergeCell ref="AF5:AG5"/>
    <mergeCell ref="AD5:AE5"/>
    <mergeCell ref="AJ5:AK5"/>
    <mergeCell ref="B5:C5"/>
    <mergeCell ref="F5:G5"/>
    <mergeCell ref="J5:K5"/>
    <mergeCell ref="B174:C174"/>
    <mergeCell ref="F174:G174"/>
    <mergeCell ref="J174:K174"/>
    <mergeCell ref="N62:O62"/>
    <mergeCell ref="B117:C117"/>
    <mergeCell ref="F117:G117"/>
    <mergeCell ref="J117:K117"/>
    <mergeCell ref="B62:C62"/>
    <mergeCell ref="F62:G62"/>
    <mergeCell ref="J62:K62"/>
    <mergeCell ref="AL62:AM62"/>
    <mergeCell ref="AB62:AC62"/>
    <mergeCell ref="AD62:AE62"/>
    <mergeCell ref="AF62:AG62"/>
    <mergeCell ref="AH62:AI62"/>
    <mergeCell ref="AB119:AC119"/>
    <mergeCell ref="AD119:AE119"/>
    <mergeCell ref="AF119:AG119"/>
    <mergeCell ref="AJ119:AK119"/>
    <mergeCell ref="AB176:AC176"/>
    <mergeCell ref="AD176:AE176"/>
    <mergeCell ref="AF176:AG176"/>
    <mergeCell ref="AJ176:AK17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3"/>
  <sheetViews>
    <sheetView workbookViewId="0">
      <selection activeCell="J10" sqref="J10"/>
    </sheetView>
  </sheetViews>
  <sheetFormatPr baseColWidth="10" defaultRowHeight="14.4" x14ac:dyDescent="0.3"/>
  <cols>
    <col min="1" max="1" width="16" customWidth="1"/>
    <col min="2" max="2" width="30.44140625" customWidth="1"/>
    <col min="3" max="3" width="13.6640625" customWidth="1"/>
    <col min="5" max="8" width="17.33203125" customWidth="1"/>
    <col min="9" max="9" width="24" customWidth="1"/>
    <col min="10" max="16" width="17.33203125" customWidth="1"/>
    <col min="17" max="17" width="22.6640625" customWidth="1"/>
  </cols>
  <sheetData>
    <row r="1" spans="1:9" x14ac:dyDescent="0.3">
      <c r="A1" s="1" t="s">
        <v>241</v>
      </c>
    </row>
    <row r="2" spans="1:9" x14ac:dyDescent="0.3">
      <c r="A2" s="1"/>
    </row>
    <row r="3" spans="1:9" x14ac:dyDescent="0.3">
      <c r="A3" s="169" t="s">
        <v>236</v>
      </c>
    </row>
    <row r="4" spans="1:9" ht="15" thickBot="1" x14ac:dyDescent="0.35">
      <c r="A4" s="1"/>
    </row>
    <row r="5" spans="1:9" ht="15" thickBot="1" x14ac:dyDescent="0.35">
      <c r="A5" s="219" t="s">
        <v>4</v>
      </c>
      <c r="B5" s="221"/>
      <c r="C5" s="219" t="s">
        <v>23</v>
      </c>
      <c r="D5" s="220"/>
      <c r="E5" s="220"/>
      <c r="F5" s="220"/>
      <c r="G5" s="220"/>
      <c r="H5" s="220"/>
      <c r="I5" s="221"/>
    </row>
    <row r="6" spans="1:9" ht="16.2" thickBot="1" x14ac:dyDescent="0.35">
      <c r="A6" s="45" t="s">
        <v>3</v>
      </c>
      <c r="B6" s="44" t="s">
        <v>0</v>
      </c>
      <c r="C6" s="45" t="s">
        <v>229</v>
      </c>
      <c r="D6" s="45" t="s">
        <v>28</v>
      </c>
      <c r="E6" s="43" t="s">
        <v>230</v>
      </c>
      <c r="F6" s="43" t="s">
        <v>231</v>
      </c>
      <c r="G6" s="43" t="s">
        <v>232</v>
      </c>
      <c r="H6" s="43" t="s">
        <v>24</v>
      </c>
      <c r="I6" s="4" t="s">
        <v>5</v>
      </c>
    </row>
    <row r="7" spans="1:9" x14ac:dyDescent="0.3">
      <c r="A7" s="227">
        <v>1</v>
      </c>
      <c r="B7" s="230" t="s">
        <v>37</v>
      </c>
      <c r="C7" s="236">
        <v>6.9870000000000001</v>
      </c>
      <c r="D7" s="24" t="s">
        <v>25</v>
      </c>
      <c r="E7" s="35">
        <v>12.6342</v>
      </c>
      <c r="F7" s="36">
        <v>3.8925999999999998</v>
      </c>
      <c r="G7" s="36">
        <f t="shared" ref="G7:G39" si="0">E7-F7</f>
        <v>8.7416</v>
      </c>
      <c r="H7" s="37">
        <f t="shared" ref="H7:H39" si="1">(G7/E7)*100</f>
        <v>69.189976413227598</v>
      </c>
      <c r="I7" s="236">
        <f>AVERAGE(H7:H9)</f>
        <v>64.536009666609459</v>
      </c>
    </row>
    <row r="8" spans="1:9" x14ac:dyDescent="0.3">
      <c r="A8" s="228"/>
      <c r="B8" s="231"/>
      <c r="C8" s="237"/>
      <c r="D8" s="29" t="s">
        <v>26</v>
      </c>
      <c r="E8" s="38">
        <v>12.968999999999999</v>
      </c>
      <c r="F8" s="6">
        <v>4.8875000000000002</v>
      </c>
      <c r="G8" s="6">
        <f t="shared" si="0"/>
        <v>8.0814999999999984</v>
      </c>
      <c r="H8" s="39">
        <f t="shared" si="1"/>
        <v>62.313979489551997</v>
      </c>
      <c r="I8" s="237"/>
    </row>
    <row r="9" spans="1:9" ht="15" thickBot="1" x14ac:dyDescent="0.35">
      <c r="A9" s="229"/>
      <c r="B9" s="232"/>
      <c r="C9" s="238"/>
      <c r="D9" s="33" t="s">
        <v>27</v>
      </c>
      <c r="E9" s="40">
        <v>16.186699999999998</v>
      </c>
      <c r="F9" s="41">
        <v>6.1341000000000001</v>
      </c>
      <c r="G9" s="41">
        <f t="shared" si="0"/>
        <v>10.052599999999998</v>
      </c>
      <c r="H9" s="42">
        <f t="shared" si="1"/>
        <v>62.104073097048804</v>
      </c>
      <c r="I9" s="238"/>
    </row>
    <row r="10" spans="1:9" x14ac:dyDescent="0.3">
      <c r="A10" s="227">
        <v>2</v>
      </c>
      <c r="B10" s="230" t="s">
        <v>37</v>
      </c>
      <c r="C10" s="236">
        <v>7.4109999999999996</v>
      </c>
      <c r="D10" s="24" t="s">
        <v>25</v>
      </c>
      <c r="E10" s="35">
        <v>14.591699999999999</v>
      </c>
      <c r="F10" s="36">
        <v>5.1010999999999997</v>
      </c>
      <c r="G10" s="36">
        <f t="shared" si="0"/>
        <v>9.4906000000000006</v>
      </c>
      <c r="H10" s="37">
        <f t="shared" si="1"/>
        <v>65.041085000376924</v>
      </c>
      <c r="I10" s="236">
        <f>AVERAGE(H10:H12)</f>
        <v>66.452647981445821</v>
      </c>
    </row>
    <row r="11" spans="1:9" x14ac:dyDescent="0.3">
      <c r="A11" s="228"/>
      <c r="B11" s="231"/>
      <c r="C11" s="237"/>
      <c r="D11" s="29" t="s">
        <v>26</v>
      </c>
      <c r="E11" s="38">
        <v>15.267200000000001</v>
      </c>
      <c r="F11" s="6">
        <v>4.8544</v>
      </c>
      <c r="G11" s="6">
        <f t="shared" si="0"/>
        <v>10.412800000000001</v>
      </c>
      <c r="H11" s="39">
        <f t="shared" si="1"/>
        <v>68.203730874030597</v>
      </c>
      <c r="I11" s="237"/>
    </row>
    <row r="12" spans="1:9" ht="15" thickBot="1" x14ac:dyDescent="0.35">
      <c r="A12" s="229"/>
      <c r="B12" s="232"/>
      <c r="C12" s="238"/>
      <c r="D12" s="33" t="s">
        <v>27</v>
      </c>
      <c r="E12" s="40">
        <v>13.5793</v>
      </c>
      <c r="F12" s="41">
        <v>4.6016000000000004</v>
      </c>
      <c r="G12" s="41">
        <f t="shared" si="0"/>
        <v>8.9776999999999987</v>
      </c>
      <c r="H12" s="42">
        <f t="shared" si="1"/>
        <v>66.113128069929957</v>
      </c>
      <c r="I12" s="238"/>
    </row>
    <row r="13" spans="1:9" x14ac:dyDescent="0.3">
      <c r="A13" s="227">
        <v>3</v>
      </c>
      <c r="B13" s="230" t="s">
        <v>37</v>
      </c>
      <c r="C13" s="236">
        <v>8.2129999999999992</v>
      </c>
      <c r="D13" s="24" t="s">
        <v>25</v>
      </c>
      <c r="E13" s="35">
        <v>12.1191</v>
      </c>
      <c r="F13" s="36">
        <v>5.1275000000000004</v>
      </c>
      <c r="G13" s="36">
        <f t="shared" si="0"/>
        <v>6.9915999999999991</v>
      </c>
      <c r="H13" s="37">
        <f t="shared" si="1"/>
        <v>57.690752613642928</v>
      </c>
      <c r="I13" s="236">
        <f>AVERAGE(H13:H15)</f>
        <v>60.039618410059397</v>
      </c>
    </row>
    <row r="14" spans="1:9" x14ac:dyDescent="0.3">
      <c r="A14" s="228"/>
      <c r="B14" s="231"/>
      <c r="C14" s="237"/>
      <c r="D14" s="29" t="s">
        <v>26</v>
      </c>
      <c r="E14" s="38">
        <v>16.172499999999999</v>
      </c>
      <c r="F14" s="6">
        <v>6.1124000000000001</v>
      </c>
      <c r="G14" s="6">
        <f t="shared" si="0"/>
        <v>10.060099999999998</v>
      </c>
      <c r="H14" s="39">
        <f t="shared" si="1"/>
        <v>62.20497758540732</v>
      </c>
      <c r="I14" s="237"/>
    </row>
    <row r="15" spans="1:9" ht="15" thickBot="1" x14ac:dyDescent="0.35">
      <c r="A15" s="229"/>
      <c r="B15" s="232"/>
      <c r="C15" s="238"/>
      <c r="D15" s="33" t="s">
        <v>27</v>
      </c>
      <c r="E15" s="40">
        <v>14.0549</v>
      </c>
      <c r="F15" s="41">
        <v>5.5906000000000002</v>
      </c>
      <c r="G15" s="41">
        <f t="shared" si="0"/>
        <v>8.4642999999999997</v>
      </c>
      <c r="H15" s="42">
        <f t="shared" si="1"/>
        <v>60.223125031127935</v>
      </c>
      <c r="I15" s="238"/>
    </row>
    <row r="16" spans="1:9" x14ac:dyDescent="0.3">
      <c r="A16" s="227">
        <v>4</v>
      </c>
      <c r="B16" s="230" t="s">
        <v>38</v>
      </c>
      <c r="C16" s="236">
        <v>7.7229999999999999</v>
      </c>
      <c r="D16" s="24" t="s">
        <v>25</v>
      </c>
      <c r="E16" s="35">
        <v>11.6031</v>
      </c>
      <c r="F16" s="36">
        <v>5.4470000000000001</v>
      </c>
      <c r="G16" s="36">
        <f t="shared" si="0"/>
        <v>6.1560999999999995</v>
      </c>
      <c r="H16" s="37">
        <f t="shared" si="1"/>
        <v>53.055648921408924</v>
      </c>
      <c r="I16" s="236">
        <f>AVERAGE(H16:H18)</f>
        <v>59.976128489679979</v>
      </c>
    </row>
    <row r="17" spans="1:9" x14ac:dyDescent="0.3">
      <c r="A17" s="228"/>
      <c r="B17" s="231"/>
      <c r="C17" s="237"/>
      <c r="D17" s="29" t="s">
        <v>26</v>
      </c>
      <c r="E17" s="38">
        <v>16.801500000000001</v>
      </c>
      <c r="F17" s="6">
        <v>7.0439999999999996</v>
      </c>
      <c r="G17" s="6">
        <f t="shared" si="0"/>
        <v>9.7575000000000003</v>
      </c>
      <c r="H17" s="39">
        <f t="shared" si="1"/>
        <v>58.075171859655384</v>
      </c>
      <c r="I17" s="237"/>
    </row>
    <row r="18" spans="1:9" ht="15" thickBot="1" x14ac:dyDescent="0.35">
      <c r="A18" s="229"/>
      <c r="B18" s="232"/>
      <c r="C18" s="238"/>
      <c r="D18" s="33" t="s">
        <v>27</v>
      </c>
      <c r="E18" s="40">
        <v>16.4907</v>
      </c>
      <c r="F18" s="41">
        <v>5.1455000000000002</v>
      </c>
      <c r="G18" s="41">
        <f t="shared" si="0"/>
        <v>11.3452</v>
      </c>
      <c r="H18" s="42">
        <f t="shared" si="1"/>
        <v>68.797564687975637</v>
      </c>
      <c r="I18" s="238"/>
    </row>
    <row r="19" spans="1:9" x14ac:dyDescent="0.3">
      <c r="A19" s="227">
        <v>5</v>
      </c>
      <c r="B19" s="230" t="s">
        <v>38</v>
      </c>
      <c r="C19" s="236">
        <v>6.6189999999999998</v>
      </c>
      <c r="D19" s="24" t="s">
        <v>25</v>
      </c>
      <c r="E19" s="35">
        <v>12.4153</v>
      </c>
      <c r="F19" s="36">
        <v>4.6555999999999997</v>
      </c>
      <c r="G19" s="36">
        <f t="shared" si="0"/>
        <v>7.7597000000000005</v>
      </c>
      <c r="H19" s="37">
        <f t="shared" si="1"/>
        <v>62.501107504450161</v>
      </c>
      <c r="I19" s="236">
        <f>AVERAGE(H19:H21)</f>
        <v>64.662641896865054</v>
      </c>
    </row>
    <row r="20" spans="1:9" x14ac:dyDescent="0.3">
      <c r="A20" s="228"/>
      <c r="B20" s="231"/>
      <c r="C20" s="237"/>
      <c r="D20" s="29" t="s">
        <v>26</v>
      </c>
      <c r="E20" s="38">
        <v>16.947500000000002</v>
      </c>
      <c r="F20" s="6">
        <v>5.5571000000000002</v>
      </c>
      <c r="G20" s="6">
        <f t="shared" si="0"/>
        <v>11.390400000000001</v>
      </c>
      <c r="H20" s="39">
        <f t="shared" si="1"/>
        <v>67.209912966514239</v>
      </c>
      <c r="I20" s="237"/>
    </row>
    <row r="21" spans="1:9" ht="15" thickBot="1" x14ac:dyDescent="0.35">
      <c r="A21" s="229"/>
      <c r="B21" s="232"/>
      <c r="C21" s="238"/>
      <c r="D21" s="33" t="s">
        <v>27</v>
      </c>
      <c r="E21" s="40">
        <v>11.0276</v>
      </c>
      <c r="F21" s="41">
        <v>3.9394</v>
      </c>
      <c r="G21" s="41">
        <f t="shared" si="0"/>
        <v>7.0881999999999996</v>
      </c>
      <c r="H21" s="42">
        <f t="shared" si="1"/>
        <v>64.276905219630748</v>
      </c>
      <c r="I21" s="238"/>
    </row>
    <row r="22" spans="1:9" x14ac:dyDescent="0.3">
      <c r="A22" s="227">
        <v>6</v>
      </c>
      <c r="B22" s="230" t="s">
        <v>38</v>
      </c>
      <c r="C22" s="236">
        <v>7.556</v>
      </c>
      <c r="D22" s="24" t="s">
        <v>25</v>
      </c>
      <c r="E22" s="35">
        <v>16.7742</v>
      </c>
      <c r="F22" s="36">
        <v>6.5568</v>
      </c>
      <c r="G22" s="36">
        <f t="shared" si="0"/>
        <v>10.217400000000001</v>
      </c>
      <c r="H22" s="37">
        <f t="shared" si="1"/>
        <v>60.911399649461686</v>
      </c>
      <c r="I22" s="236">
        <f>AVERAGE(H22:H24)</f>
        <v>60.445032482820785</v>
      </c>
    </row>
    <row r="23" spans="1:9" x14ac:dyDescent="0.3">
      <c r="A23" s="228"/>
      <c r="B23" s="231"/>
      <c r="C23" s="237"/>
      <c r="D23" s="29" t="s">
        <v>26</v>
      </c>
      <c r="E23" s="38">
        <v>11.5166</v>
      </c>
      <c r="F23" s="6">
        <v>4.6138000000000003</v>
      </c>
      <c r="G23" s="6">
        <f t="shared" si="0"/>
        <v>6.9028</v>
      </c>
      <c r="H23" s="39">
        <f t="shared" si="1"/>
        <v>59.937828873104905</v>
      </c>
      <c r="I23" s="237"/>
    </row>
    <row r="24" spans="1:9" ht="15" thickBot="1" x14ac:dyDescent="0.35">
      <c r="A24" s="229"/>
      <c r="B24" s="232"/>
      <c r="C24" s="238"/>
      <c r="D24" s="33" t="s">
        <v>27</v>
      </c>
      <c r="E24" s="40">
        <v>16.831700000000001</v>
      </c>
      <c r="F24" s="41">
        <v>6.6509</v>
      </c>
      <c r="G24" s="41">
        <f t="shared" si="0"/>
        <v>10.180800000000001</v>
      </c>
      <c r="H24" s="42">
        <f t="shared" si="1"/>
        <v>60.48586892589578</v>
      </c>
      <c r="I24" s="238"/>
    </row>
    <row r="25" spans="1:9" x14ac:dyDescent="0.3">
      <c r="A25" s="227">
        <v>7</v>
      </c>
      <c r="B25" s="230" t="s">
        <v>39</v>
      </c>
      <c r="C25" s="236">
        <v>7.7119999999999997</v>
      </c>
      <c r="D25" s="24" t="s">
        <v>25</v>
      </c>
      <c r="E25" s="35">
        <v>12.906499999999999</v>
      </c>
      <c r="F25" s="36">
        <v>4.3925000000000001</v>
      </c>
      <c r="G25" s="36">
        <f t="shared" si="0"/>
        <v>8.5139999999999993</v>
      </c>
      <c r="H25" s="37">
        <f t="shared" si="1"/>
        <v>65.966760934412889</v>
      </c>
      <c r="I25" s="236">
        <f>AVERAGE(H25:H27)</f>
        <v>67.078722856250479</v>
      </c>
    </row>
    <row r="26" spans="1:9" x14ac:dyDescent="0.3">
      <c r="A26" s="228"/>
      <c r="B26" s="231"/>
      <c r="C26" s="237"/>
      <c r="D26" s="29" t="s">
        <v>26</v>
      </c>
      <c r="E26" s="38">
        <v>16.639800000000001</v>
      </c>
      <c r="F26" s="6">
        <v>5.3103999999999996</v>
      </c>
      <c r="G26" s="6">
        <f t="shared" si="0"/>
        <v>11.329400000000001</v>
      </c>
      <c r="H26" s="39">
        <f t="shared" si="1"/>
        <v>68.086154881669259</v>
      </c>
      <c r="I26" s="237"/>
    </row>
    <row r="27" spans="1:9" ht="15" thickBot="1" x14ac:dyDescent="0.35">
      <c r="A27" s="229"/>
      <c r="B27" s="232"/>
      <c r="C27" s="238"/>
      <c r="D27" s="33" t="s">
        <v>27</v>
      </c>
      <c r="E27" s="40">
        <v>13.7957</v>
      </c>
      <c r="F27" s="41">
        <v>4.5273000000000003</v>
      </c>
      <c r="G27" s="41">
        <f t="shared" si="0"/>
        <v>9.2683999999999997</v>
      </c>
      <c r="H27" s="42">
        <f t="shared" si="1"/>
        <v>67.183252752669304</v>
      </c>
      <c r="I27" s="238"/>
    </row>
    <row r="28" spans="1:9" x14ac:dyDescent="0.3">
      <c r="A28" s="227">
        <v>8</v>
      </c>
      <c r="B28" s="230" t="s">
        <v>39</v>
      </c>
      <c r="C28" s="236">
        <v>7.7320000000000002</v>
      </c>
      <c r="D28" s="24" t="s">
        <v>25</v>
      </c>
      <c r="E28" s="35">
        <v>16.782299999999999</v>
      </c>
      <c r="F28" s="36">
        <v>7.5137</v>
      </c>
      <c r="G28" s="36">
        <f t="shared" si="0"/>
        <v>9.2685999999999993</v>
      </c>
      <c r="H28" s="37">
        <f t="shared" si="1"/>
        <v>55.228425186059113</v>
      </c>
      <c r="I28" s="236">
        <f>AVERAGE(H28:H30)</f>
        <v>53.816111458627034</v>
      </c>
    </row>
    <row r="29" spans="1:9" x14ac:dyDescent="0.3">
      <c r="A29" s="228"/>
      <c r="B29" s="231"/>
      <c r="C29" s="237"/>
      <c r="D29" s="29" t="s">
        <v>26</v>
      </c>
      <c r="E29" s="38">
        <v>11.569699999999999</v>
      </c>
      <c r="F29" s="6">
        <v>5.4096000000000002</v>
      </c>
      <c r="G29" s="6">
        <f t="shared" si="0"/>
        <v>6.160099999999999</v>
      </c>
      <c r="H29" s="39">
        <f t="shared" si="1"/>
        <v>53.243385740338987</v>
      </c>
      <c r="I29" s="237"/>
    </row>
    <row r="30" spans="1:9" ht="15" thickBot="1" x14ac:dyDescent="0.35">
      <c r="A30" s="229"/>
      <c r="B30" s="232"/>
      <c r="C30" s="238"/>
      <c r="D30" s="33" t="s">
        <v>27</v>
      </c>
      <c r="E30" s="40">
        <v>11.083399999999999</v>
      </c>
      <c r="F30" s="41">
        <v>5.2118000000000002</v>
      </c>
      <c r="G30" s="41">
        <f t="shared" si="0"/>
        <v>5.871599999999999</v>
      </c>
      <c r="H30" s="42">
        <f t="shared" si="1"/>
        <v>52.976523449483004</v>
      </c>
      <c r="I30" s="238"/>
    </row>
    <row r="31" spans="1:9" x14ac:dyDescent="0.3">
      <c r="A31" s="227">
        <v>9</v>
      </c>
      <c r="B31" s="230" t="s">
        <v>39</v>
      </c>
      <c r="C31" s="236">
        <v>7.4720000000000004</v>
      </c>
      <c r="D31" s="24" t="s">
        <v>25</v>
      </c>
      <c r="E31" s="35">
        <v>16.788900000000002</v>
      </c>
      <c r="F31" s="36">
        <v>10.526899999999999</v>
      </c>
      <c r="G31" s="36">
        <f t="shared" si="0"/>
        <v>6.2620000000000022</v>
      </c>
      <c r="H31" s="37">
        <f t="shared" si="1"/>
        <v>37.298453144637236</v>
      </c>
      <c r="I31" s="236">
        <f>AVERAGE(H31:H33)</f>
        <v>38.355831672807568</v>
      </c>
    </row>
    <row r="32" spans="1:9" x14ac:dyDescent="0.3">
      <c r="A32" s="228"/>
      <c r="B32" s="231"/>
      <c r="C32" s="237"/>
      <c r="D32" s="29" t="s">
        <v>26</v>
      </c>
      <c r="E32" s="38">
        <v>16.185099999999998</v>
      </c>
      <c r="F32" s="6">
        <v>10.327400000000001</v>
      </c>
      <c r="G32" s="6">
        <f t="shared" si="0"/>
        <v>5.8576999999999977</v>
      </c>
      <c r="H32" s="39">
        <f t="shared" si="1"/>
        <v>36.191929614274848</v>
      </c>
      <c r="I32" s="237"/>
    </row>
    <row r="33" spans="1:9" ht="15" thickBot="1" x14ac:dyDescent="0.35">
      <c r="A33" s="229"/>
      <c r="B33" s="232"/>
      <c r="C33" s="238"/>
      <c r="D33" s="33" t="s">
        <v>27</v>
      </c>
      <c r="E33" s="40">
        <v>16.061</v>
      </c>
      <c r="F33" s="41">
        <v>9.3833000000000002</v>
      </c>
      <c r="G33" s="41">
        <f t="shared" si="0"/>
        <v>6.6776999999999997</v>
      </c>
      <c r="H33" s="42">
        <f t="shared" si="1"/>
        <v>41.577112259510614</v>
      </c>
      <c r="I33" s="238"/>
    </row>
    <row r="34" spans="1:9" x14ac:dyDescent="0.3">
      <c r="A34" s="227">
        <v>10</v>
      </c>
      <c r="B34" s="230" t="s">
        <v>1</v>
      </c>
      <c r="C34" s="236">
        <v>6.7190000000000003</v>
      </c>
      <c r="D34" s="24" t="s">
        <v>25</v>
      </c>
      <c r="E34" s="35">
        <v>13.366199999999999</v>
      </c>
      <c r="F34" s="36">
        <v>5.4880000000000004</v>
      </c>
      <c r="G34" s="36">
        <f t="shared" si="0"/>
        <v>7.8781999999999988</v>
      </c>
      <c r="H34" s="37">
        <f t="shared" si="1"/>
        <v>58.94120991755323</v>
      </c>
      <c r="I34" s="236">
        <f>AVERAGE(H34:H36)</f>
        <v>58.929120638598526</v>
      </c>
    </row>
    <row r="35" spans="1:9" x14ac:dyDescent="0.3">
      <c r="A35" s="228"/>
      <c r="B35" s="231"/>
      <c r="C35" s="237"/>
      <c r="D35" s="29" t="s">
        <v>26</v>
      </c>
      <c r="E35" s="38">
        <v>13.868399999999999</v>
      </c>
      <c r="F35" s="6">
        <v>5.5316999999999998</v>
      </c>
      <c r="G35" s="6">
        <f t="shared" si="0"/>
        <v>8.3367000000000004</v>
      </c>
      <c r="H35" s="39">
        <f t="shared" si="1"/>
        <v>60.112918577485509</v>
      </c>
      <c r="I35" s="237"/>
    </row>
    <row r="36" spans="1:9" ht="15" thickBot="1" x14ac:dyDescent="0.35">
      <c r="A36" s="229"/>
      <c r="B36" s="232"/>
      <c r="C36" s="238"/>
      <c r="D36" s="33" t="s">
        <v>27</v>
      </c>
      <c r="E36" s="40">
        <v>16.013999999999999</v>
      </c>
      <c r="F36" s="41">
        <v>6.7686000000000002</v>
      </c>
      <c r="G36" s="41">
        <f t="shared" si="0"/>
        <v>9.2454000000000001</v>
      </c>
      <c r="H36" s="42">
        <f t="shared" si="1"/>
        <v>57.733233420756832</v>
      </c>
      <c r="I36" s="238"/>
    </row>
    <row r="37" spans="1:9" x14ac:dyDescent="0.3">
      <c r="A37" s="227">
        <v>11</v>
      </c>
      <c r="B37" s="230" t="s">
        <v>1</v>
      </c>
      <c r="C37" s="236">
        <v>7.4459999999999997</v>
      </c>
      <c r="D37" s="24" t="s">
        <v>25</v>
      </c>
      <c r="E37" s="35">
        <v>13.978300000000001</v>
      </c>
      <c r="F37" s="36">
        <v>4.3689</v>
      </c>
      <c r="G37" s="36">
        <f t="shared" si="0"/>
        <v>9.6094000000000008</v>
      </c>
      <c r="H37" s="37">
        <f t="shared" si="1"/>
        <v>68.745126374451829</v>
      </c>
      <c r="I37" s="236">
        <f>AVERAGE(H37:H39)</f>
        <v>65.280393792793149</v>
      </c>
    </row>
    <row r="38" spans="1:9" x14ac:dyDescent="0.3">
      <c r="A38" s="228"/>
      <c r="B38" s="231"/>
      <c r="C38" s="237"/>
      <c r="D38" s="29" t="s">
        <v>26</v>
      </c>
      <c r="E38" s="38">
        <v>11.4114</v>
      </c>
      <c r="F38" s="6">
        <v>3.8395000000000001</v>
      </c>
      <c r="G38" s="6">
        <f t="shared" si="0"/>
        <v>7.5719000000000003</v>
      </c>
      <c r="H38" s="39">
        <f t="shared" si="1"/>
        <v>66.353821616979516</v>
      </c>
      <c r="I38" s="237"/>
    </row>
    <row r="39" spans="1:9" ht="15" thickBot="1" x14ac:dyDescent="0.35">
      <c r="A39" s="229"/>
      <c r="B39" s="232"/>
      <c r="C39" s="238"/>
      <c r="D39" s="33" t="s">
        <v>27</v>
      </c>
      <c r="E39" s="40">
        <v>11.066599999999999</v>
      </c>
      <c r="F39" s="41">
        <v>4.3445</v>
      </c>
      <c r="G39" s="41">
        <f t="shared" si="0"/>
        <v>6.7220999999999993</v>
      </c>
      <c r="H39" s="42">
        <f t="shared" si="1"/>
        <v>60.742233386948108</v>
      </c>
      <c r="I39" s="238"/>
    </row>
    <row r="40" spans="1:9" x14ac:dyDescent="0.3">
      <c r="A40" s="227" t="s">
        <v>6</v>
      </c>
      <c r="B40" s="230" t="s">
        <v>38</v>
      </c>
      <c r="C40" s="236">
        <v>7.4459999999999997</v>
      </c>
      <c r="D40" s="24" t="s">
        <v>25</v>
      </c>
      <c r="E40" s="35">
        <v>13.978300000000001</v>
      </c>
      <c r="F40" s="36">
        <v>4.3689</v>
      </c>
      <c r="G40" s="36">
        <f t="shared" ref="G40:G45" si="2">E40-F40</f>
        <v>9.6094000000000008</v>
      </c>
      <c r="H40" s="37">
        <f t="shared" ref="H40:H45" si="3">(G40/E40)*100</f>
        <v>68.745126374451829</v>
      </c>
      <c r="I40" s="236">
        <f>AVERAGE(H40:H42)</f>
        <v>65.280393792793149</v>
      </c>
    </row>
    <row r="41" spans="1:9" x14ac:dyDescent="0.3">
      <c r="A41" s="228"/>
      <c r="B41" s="231"/>
      <c r="C41" s="237"/>
      <c r="D41" s="29" t="s">
        <v>26</v>
      </c>
      <c r="E41" s="38">
        <v>11.4114</v>
      </c>
      <c r="F41" s="6">
        <v>3.8395000000000001</v>
      </c>
      <c r="G41" s="6">
        <f t="shared" si="2"/>
        <v>7.5719000000000003</v>
      </c>
      <c r="H41" s="39">
        <f t="shared" si="3"/>
        <v>66.353821616979516</v>
      </c>
      <c r="I41" s="237"/>
    </row>
    <row r="42" spans="1:9" ht="15" thickBot="1" x14ac:dyDescent="0.35">
      <c r="A42" s="229"/>
      <c r="B42" s="232"/>
      <c r="C42" s="238"/>
      <c r="D42" s="33" t="s">
        <v>27</v>
      </c>
      <c r="E42" s="38">
        <v>11.066599999999999</v>
      </c>
      <c r="F42" s="6">
        <v>4.3445</v>
      </c>
      <c r="G42" s="6">
        <f t="shared" si="2"/>
        <v>6.7220999999999993</v>
      </c>
      <c r="H42" s="39">
        <f t="shared" si="3"/>
        <v>60.742233386948108</v>
      </c>
      <c r="I42" s="238"/>
    </row>
    <row r="43" spans="1:9" x14ac:dyDescent="0.3">
      <c r="A43" s="227">
        <v>12</v>
      </c>
      <c r="B43" s="230" t="s">
        <v>1</v>
      </c>
      <c r="C43" s="236">
        <v>6.5510000000000002</v>
      </c>
      <c r="D43" s="26" t="s">
        <v>25</v>
      </c>
      <c r="E43" s="35">
        <v>15.5578</v>
      </c>
      <c r="F43" s="36">
        <v>4.4622000000000002</v>
      </c>
      <c r="G43" s="36">
        <f t="shared" si="2"/>
        <v>11.095600000000001</v>
      </c>
      <c r="H43" s="37">
        <f t="shared" si="3"/>
        <v>71.318566892491233</v>
      </c>
      <c r="I43" s="236">
        <f>AVERAGE(H43:H45)</f>
        <v>69.311595234361008</v>
      </c>
    </row>
    <row r="44" spans="1:9" x14ac:dyDescent="0.3">
      <c r="A44" s="228"/>
      <c r="B44" s="231"/>
      <c r="C44" s="237"/>
      <c r="D44" s="30" t="s">
        <v>26</v>
      </c>
      <c r="E44" s="38">
        <v>16.165299999999998</v>
      </c>
      <c r="F44" s="6">
        <v>4.9246999999999996</v>
      </c>
      <c r="G44" s="6">
        <f t="shared" si="2"/>
        <v>11.240599999999999</v>
      </c>
      <c r="H44" s="39">
        <f t="shared" si="3"/>
        <v>69.535362783245589</v>
      </c>
      <c r="I44" s="237"/>
    </row>
    <row r="45" spans="1:9" ht="15" thickBot="1" x14ac:dyDescent="0.35">
      <c r="A45" s="229"/>
      <c r="B45" s="232"/>
      <c r="C45" s="238"/>
      <c r="D45" s="34" t="s">
        <v>27</v>
      </c>
      <c r="E45" s="40">
        <v>12.3454</v>
      </c>
      <c r="F45" s="41">
        <v>4.0640000000000001</v>
      </c>
      <c r="G45" s="41">
        <f t="shared" si="2"/>
        <v>8.2813999999999997</v>
      </c>
      <c r="H45" s="42">
        <f t="shared" si="3"/>
        <v>67.080856027346215</v>
      </c>
      <c r="I45" s="238"/>
    </row>
    <row r="47" spans="1:9" x14ac:dyDescent="0.3">
      <c r="A47" s="169" t="s">
        <v>237</v>
      </c>
      <c r="I47" s="51"/>
    </row>
    <row r="48" spans="1:9" ht="15" thickBot="1" x14ac:dyDescent="0.35"/>
    <row r="49" spans="1:9" ht="15" thickBot="1" x14ac:dyDescent="0.35">
      <c r="A49" s="219" t="s">
        <v>4</v>
      </c>
      <c r="B49" s="221"/>
      <c r="C49" s="219" t="s">
        <v>23</v>
      </c>
      <c r="D49" s="220"/>
      <c r="E49" s="220"/>
      <c r="F49" s="220"/>
      <c r="G49" s="220"/>
      <c r="H49" s="220"/>
      <c r="I49" s="221"/>
    </row>
    <row r="50" spans="1:9" ht="16.2" thickBot="1" x14ac:dyDescent="0.35">
      <c r="A50" s="45" t="s">
        <v>3</v>
      </c>
      <c r="B50" s="44" t="s">
        <v>0</v>
      </c>
      <c r="C50" s="45" t="s">
        <v>233</v>
      </c>
      <c r="D50" s="45" t="s">
        <v>28</v>
      </c>
      <c r="E50" s="43" t="s">
        <v>230</v>
      </c>
      <c r="F50" s="43" t="s">
        <v>231</v>
      </c>
      <c r="G50" s="43" t="s">
        <v>232</v>
      </c>
      <c r="H50" s="43" t="s">
        <v>24</v>
      </c>
      <c r="I50" s="4" t="s">
        <v>5</v>
      </c>
    </row>
    <row r="51" spans="1:9" x14ac:dyDescent="0.3">
      <c r="A51" s="227">
        <v>1</v>
      </c>
      <c r="B51" s="230" t="s">
        <v>37</v>
      </c>
      <c r="C51" s="227">
        <v>6.7859999999999996</v>
      </c>
      <c r="D51" s="24" t="s">
        <v>25</v>
      </c>
      <c r="E51" s="35">
        <v>12.249599999999999</v>
      </c>
      <c r="F51" s="36">
        <v>3.2349999999999999</v>
      </c>
      <c r="G51" s="36">
        <f t="shared" ref="G51:G86" si="4">E51-F51</f>
        <v>9.0145999999999997</v>
      </c>
      <c r="H51" s="37">
        <f t="shared" ref="H51:H86" si="5">(G51/E51)*100</f>
        <v>73.590974399164054</v>
      </c>
      <c r="I51" s="236">
        <f>AVERAGE(H51:H53)</f>
        <v>72.01335119998113</v>
      </c>
    </row>
    <row r="52" spans="1:9" x14ac:dyDescent="0.3">
      <c r="A52" s="228"/>
      <c r="B52" s="231"/>
      <c r="C52" s="228"/>
      <c r="D52" s="29" t="s">
        <v>26</v>
      </c>
      <c r="E52" s="38">
        <v>10.103199999999999</v>
      </c>
      <c r="F52" s="6">
        <v>2.5890999999999997</v>
      </c>
      <c r="G52" s="6">
        <f t="shared" si="4"/>
        <v>7.5140999999999991</v>
      </c>
      <c r="H52" s="39">
        <f t="shared" si="5"/>
        <v>74.373465832607494</v>
      </c>
      <c r="I52" s="237"/>
    </row>
    <row r="53" spans="1:9" ht="15" thickBot="1" x14ac:dyDescent="0.35">
      <c r="A53" s="229"/>
      <c r="B53" s="232"/>
      <c r="C53" s="229"/>
      <c r="D53" s="33" t="s">
        <v>27</v>
      </c>
      <c r="E53" s="40">
        <v>10.6013</v>
      </c>
      <c r="F53" s="41">
        <v>3.3844000000000003</v>
      </c>
      <c r="G53" s="41">
        <f t="shared" si="4"/>
        <v>7.2168999999999999</v>
      </c>
      <c r="H53" s="42">
        <f t="shared" si="5"/>
        <v>68.07561336817183</v>
      </c>
      <c r="I53" s="238"/>
    </row>
    <row r="54" spans="1:9" x14ac:dyDescent="0.3">
      <c r="A54" s="227">
        <v>2</v>
      </c>
      <c r="B54" s="230" t="s">
        <v>37</v>
      </c>
      <c r="C54" s="227">
        <v>7.3049999999999997</v>
      </c>
      <c r="D54" s="24" t="s">
        <v>25</v>
      </c>
      <c r="E54" s="35">
        <v>13.829599999999999</v>
      </c>
      <c r="F54" s="36">
        <v>3.3022999999999998</v>
      </c>
      <c r="G54" s="36">
        <f t="shared" si="4"/>
        <v>10.5273</v>
      </c>
      <c r="H54" s="37">
        <f t="shared" si="5"/>
        <v>76.121507491178349</v>
      </c>
      <c r="I54" s="236">
        <f>AVERAGE(H54:H56)</f>
        <v>73.042393761529013</v>
      </c>
    </row>
    <row r="55" spans="1:9" x14ac:dyDescent="0.3">
      <c r="A55" s="228"/>
      <c r="B55" s="231"/>
      <c r="C55" s="228"/>
      <c r="D55" s="29" t="s">
        <v>26</v>
      </c>
      <c r="E55" s="38">
        <v>13.144600000000001</v>
      </c>
      <c r="F55" s="6">
        <v>4.1364000000000001</v>
      </c>
      <c r="G55" s="6">
        <f t="shared" si="4"/>
        <v>9.0082000000000004</v>
      </c>
      <c r="H55" s="39">
        <f t="shared" si="5"/>
        <v>68.531564292561214</v>
      </c>
      <c r="I55" s="237"/>
    </row>
    <row r="56" spans="1:9" ht="15" thickBot="1" x14ac:dyDescent="0.35">
      <c r="A56" s="229"/>
      <c r="B56" s="232"/>
      <c r="C56" s="229"/>
      <c r="D56" s="33" t="s">
        <v>27</v>
      </c>
      <c r="E56" s="40">
        <v>15.2218</v>
      </c>
      <c r="F56" s="41">
        <v>3.8854999999999995</v>
      </c>
      <c r="G56" s="41">
        <f t="shared" si="4"/>
        <v>11.336300000000001</v>
      </c>
      <c r="H56" s="42">
        <f t="shared" si="5"/>
        <v>74.474109500847476</v>
      </c>
      <c r="I56" s="238"/>
    </row>
    <row r="57" spans="1:9" x14ac:dyDescent="0.3">
      <c r="A57" s="227">
        <v>3</v>
      </c>
      <c r="B57" s="230" t="s">
        <v>37</v>
      </c>
      <c r="C57" s="227">
        <v>7.173</v>
      </c>
      <c r="D57" s="24" t="s">
        <v>25</v>
      </c>
      <c r="E57" s="35">
        <v>9.3734000000000002</v>
      </c>
      <c r="F57" s="36">
        <v>3.3720000000000003</v>
      </c>
      <c r="G57" s="36">
        <f t="shared" si="4"/>
        <v>6.0014000000000003</v>
      </c>
      <c r="H57" s="37">
        <f t="shared" si="5"/>
        <v>64.025860413510571</v>
      </c>
      <c r="I57" s="236">
        <f>AVERAGE(H57:H59)</f>
        <v>62.635135972027598</v>
      </c>
    </row>
    <row r="58" spans="1:9" x14ac:dyDescent="0.3">
      <c r="A58" s="228"/>
      <c r="B58" s="231"/>
      <c r="C58" s="228"/>
      <c r="D58" s="29" t="s">
        <v>26</v>
      </c>
      <c r="E58" s="38">
        <v>10.204600000000001</v>
      </c>
      <c r="F58" s="6">
        <v>3.9280000000000004</v>
      </c>
      <c r="G58" s="6">
        <f t="shared" si="4"/>
        <v>6.2766000000000002</v>
      </c>
      <c r="H58" s="39">
        <f t="shared" si="5"/>
        <v>61.507555416184857</v>
      </c>
      <c r="I58" s="237"/>
    </row>
    <row r="59" spans="1:9" ht="15" thickBot="1" x14ac:dyDescent="0.35">
      <c r="A59" s="229"/>
      <c r="B59" s="232"/>
      <c r="C59" s="229"/>
      <c r="D59" s="33" t="s">
        <v>27</v>
      </c>
      <c r="E59" s="40">
        <v>11.4739</v>
      </c>
      <c r="F59" s="41">
        <v>4.3174000000000001</v>
      </c>
      <c r="G59" s="41">
        <f t="shared" si="4"/>
        <v>7.1565000000000003</v>
      </c>
      <c r="H59" s="42">
        <f t="shared" si="5"/>
        <v>62.371992086387365</v>
      </c>
      <c r="I59" s="238"/>
    </row>
    <row r="60" spans="1:9" x14ac:dyDescent="0.3">
      <c r="A60" s="227">
        <v>4</v>
      </c>
      <c r="B60" s="230" t="s">
        <v>38</v>
      </c>
      <c r="C60" s="227">
        <v>6.5910000000000002</v>
      </c>
      <c r="D60" s="24" t="s">
        <v>25</v>
      </c>
      <c r="E60" s="35">
        <v>14.229660000000001</v>
      </c>
      <c r="F60" s="36">
        <v>5.61876</v>
      </c>
      <c r="G60" s="36">
        <f t="shared" si="4"/>
        <v>8.6109000000000009</v>
      </c>
      <c r="H60" s="37">
        <f t="shared" si="5"/>
        <v>60.513743828032439</v>
      </c>
      <c r="I60" s="236">
        <f>AVERAGE(H60:H62)</f>
        <v>64.470401071832057</v>
      </c>
    </row>
    <row r="61" spans="1:9" x14ac:dyDescent="0.3">
      <c r="A61" s="228"/>
      <c r="B61" s="231"/>
      <c r="C61" s="228"/>
      <c r="D61" s="29" t="s">
        <v>26</v>
      </c>
      <c r="E61" s="38">
        <v>9.0639000000000003</v>
      </c>
      <c r="F61" s="6">
        <v>3.1190000000000002</v>
      </c>
      <c r="G61" s="6">
        <f t="shared" si="4"/>
        <v>5.9449000000000005</v>
      </c>
      <c r="H61" s="39">
        <f t="shared" si="5"/>
        <v>65.588764218493139</v>
      </c>
      <c r="I61" s="237"/>
    </row>
    <row r="62" spans="1:9" ht="15" thickBot="1" x14ac:dyDescent="0.35">
      <c r="A62" s="229"/>
      <c r="B62" s="232"/>
      <c r="C62" s="229"/>
      <c r="D62" s="33" t="s">
        <v>27</v>
      </c>
      <c r="E62" s="40">
        <v>11.6973</v>
      </c>
      <c r="F62" s="41">
        <v>3.8240000000000003</v>
      </c>
      <c r="G62" s="41">
        <f t="shared" si="4"/>
        <v>7.8733000000000004</v>
      </c>
      <c r="H62" s="42">
        <f t="shared" si="5"/>
        <v>67.308695168970615</v>
      </c>
      <c r="I62" s="238"/>
    </row>
    <row r="63" spans="1:9" x14ac:dyDescent="0.3">
      <c r="A63" s="227">
        <v>5</v>
      </c>
      <c r="B63" s="230" t="s">
        <v>38</v>
      </c>
      <c r="C63" s="227">
        <v>7.117</v>
      </c>
      <c r="D63" s="24" t="s">
        <v>25</v>
      </c>
      <c r="E63" s="35">
        <v>9.3361999999999998</v>
      </c>
      <c r="F63" s="36">
        <v>2.6208999999999998</v>
      </c>
      <c r="G63" s="36">
        <f t="shared" si="4"/>
        <v>6.7153</v>
      </c>
      <c r="H63" s="37">
        <f t="shared" si="5"/>
        <v>71.927550823675588</v>
      </c>
      <c r="I63" s="236">
        <f>AVERAGE(H63:H65)</f>
        <v>72.573956929801923</v>
      </c>
    </row>
    <row r="64" spans="1:9" x14ac:dyDescent="0.3">
      <c r="A64" s="228"/>
      <c r="B64" s="231"/>
      <c r="C64" s="228"/>
      <c r="D64" s="29" t="s">
        <v>26</v>
      </c>
      <c r="E64" s="38">
        <v>8.9518000000000004</v>
      </c>
      <c r="F64" s="6">
        <v>2.3931000000000004</v>
      </c>
      <c r="G64" s="6">
        <f t="shared" si="4"/>
        <v>6.5587</v>
      </c>
      <c r="H64" s="39">
        <f t="shared" si="5"/>
        <v>73.266829017627728</v>
      </c>
      <c r="I64" s="237"/>
    </row>
    <row r="65" spans="1:9" ht="15" thickBot="1" x14ac:dyDescent="0.35">
      <c r="A65" s="229"/>
      <c r="B65" s="232"/>
      <c r="C65" s="229"/>
      <c r="D65" s="33" t="s">
        <v>27</v>
      </c>
      <c r="E65" s="40">
        <v>11.9312</v>
      </c>
      <c r="F65" s="41">
        <v>3.2777999999999996</v>
      </c>
      <c r="G65" s="41">
        <f t="shared" si="4"/>
        <v>8.6534000000000013</v>
      </c>
      <c r="H65" s="42">
        <f t="shared" si="5"/>
        <v>72.527490948102454</v>
      </c>
      <c r="I65" s="238"/>
    </row>
    <row r="66" spans="1:9" x14ac:dyDescent="0.3">
      <c r="A66" s="227">
        <v>6</v>
      </c>
      <c r="B66" s="230" t="s">
        <v>38</v>
      </c>
      <c r="C66" s="227">
        <v>6.9219999999999997</v>
      </c>
      <c r="D66" s="24" t="s">
        <v>25</v>
      </c>
      <c r="E66" s="35">
        <v>8.6407000000000007</v>
      </c>
      <c r="F66" s="36">
        <v>2.9669999999999996</v>
      </c>
      <c r="G66" s="36">
        <f t="shared" si="4"/>
        <v>5.6737000000000011</v>
      </c>
      <c r="H66" s="37">
        <f t="shared" si="5"/>
        <v>65.66250419526196</v>
      </c>
      <c r="I66" s="236">
        <f>AVERAGE(H66:H68)</f>
        <v>66.309764537722586</v>
      </c>
    </row>
    <row r="67" spans="1:9" x14ac:dyDescent="0.3">
      <c r="A67" s="228"/>
      <c r="B67" s="231"/>
      <c r="C67" s="228"/>
      <c r="D67" s="29" t="s">
        <v>26</v>
      </c>
      <c r="E67" s="38">
        <v>10.2051</v>
      </c>
      <c r="F67" s="6">
        <v>3.3818000000000001</v>
      </c>
      <c r="G67" s="6">
        <f t="shared" si="4"/>
        <v>6.8232999999999997</v>
      </c>
      <c r="H67" s="39">
        <f t="shared" si="5"/>
        <v>66.861667205612875</v>
      </c>
      <c r="I67" s="237"/>
    </row>
    <row r="68" spans="1:9" ht="15" thickBot="1" x14ac:dyDescent="0.35">
      <c r="A68" s="229"/>
      <c r="B68" s="232"/>
      <c r="C68" s="229"/>
      <c r="D68" s="33" t="s">
        <v>27</v>
      </c>
      <c r="E68" s="40">
        <v>10.183100000000001</v>
      </c>
      <c r="F68" s="41">
        <v>3.4210000000000003</v>
      </c>
      <c r="G68" s="41">
        <f t="shared" si="4"/>
        <v>6.7621000000000011</v>
      </c>
      <c r="H68" s="42">
        <f t="shared" si="5"/>
        <v>66.405122212292923</v>
      </c>
      <c r="I68" s="238"/>
    </row>
    <row r="69" spans="1:9" x14ac:dyDescent="0.3">
      <c r="A69" s="227">
        <v>7</v>
      </c>
      <c r="B69" s="230" t="s">
        <v>39</v>
      </c>
      <c r="C69" s="227">
        <v>7.1639999999999997</v>
      </c>
      <c r="D69" s="24" t="s">
        <v>25</v>
      </c>
      <c r="E69" s="35">
        <v>12.5375</v>
      </c>
      <c r="F69" s="36">
        <v>4.4136999999999995</v>
      </c>
      <c r="G69" s="36">
        <f t="shared" si="4"/>
        <v>8.1237999999999992</v>
      </c>
      <c r="H69" s="37">
        <f t="shared" si="5"/>
        <v>64.796011964107663</v>
      </c>
      <c r="I69" s="236">
        <f>AVERAGE(H69:H71)</f>
        <v>67.082627198802967</v>
      </c>
    </row>
    <row r="70" spans="1:9" x14ac:dyDescent="0.3">
      <c r="A70" s="228"/>
      <c r="B70" s="231"/>
      <c r="C70" s="228"/>
      <c r="D70" s="29" t="s">
        <v>26</v>
      </c>
      <c r="E70" s="38">
        <v>12.524699999999999</v>
      </c>
      <c r="F70" s="6">
        <v>3.9028</v>
      </c>
      <c r="G70" s="6">
        <f t="shared" si="4"/>
        <v>8.6219000000000001</v>
      </c>
      <c r="H70" s="39">
        <f t="shared" si="5"/>
        <v>68.839173792585854</v>
      </c>
      <c r="I70" s="237"/>
    </row>
    <row r="71" spans="1:9" ht="15" thickBot="1" x14ac:dyDescent="0.35">
      <c r="A71" s="229"/>
      <c r="B71" s="232"/>
      <c r="C71" s="229"/>
      <c r="D71" s="33" t="s">
        <v>27</v>
      </c>
      <c r="E71" s="40">
        <v>14.559100000000001</v>
      </c>
      <c r="F71" s="41">
        <v>4.7152999999999992</v>
      </c>
      <c r="G71" s="41">
        <f t="shared" si="4"/>
        <v>9.8438000000000017</v>
      </c>
      <c r="H71" s="42">
        <f t="shared" si="5"/>
        <v>67.612695839715371</v>
      </c>
      <c r="I71" s="238"/>
    </row>
    <row r="72" spans="1:9" x14ac:dyDescent="0.3">
      <c r="A72" s="227">
        <v>8</v>
      </c>
      <c r="B72" s="230" t="s">
        <v>39</v>
      </c>
      <c r="C72" s="227">
        <v>7.734</v>
      </c>
      <c r="D72" s="24" t="s">
        <v>25</v>
      </c>
      <c r="E72" s="35">
        <v>10.991400000000001</v>
      </c>
      <c r="F72" s="36">
        <v>2.7493999999999996</v>
      </c>
      <c r="G72" s="36">
        <f t="shared" si="4"/>
        <v>8.2420000000000009</v>
      </c>
      <c r="H72" s="37">
        <f t="shared" si="5"/>
        <v>74.985898065760509</v>
      </c>
      <c r="I72" s="236">
        <f>AVERAGE(H72:H74)</f>
        <v>74.167109863407518</v>
      </c>
    </row>
    <row r="73" spans="1:9" x14ac:dyDescent="0.3">
      <c r="A73" s="228"/>
      <c r="B73" s="231"/>
      <c r="C73" s="228"/>
      <c r="D73" s="29" t="s">
        <v>26</v>
      </c>
      <c r="E73" s="38">
        <v>8.9873000000000012</v>
      </c>
      <c r="F73" s="6">
        <v>2.9494000000000007</v>
      </c>
      <c r="G73" s="6">
        <f t="shared" si="4"/>
        <v>6.0379000000000005</v>
      </c>
      <c r="H73" s="39">
        <f t="shared" si="5"/>
        <v>67.182579862695135</v>
      </c>
      <c r="I73" s="237"/>
    </row>
    <row r="74" spans="1:9" ht="15" thickBot="1" x14ac:dyDescent="0.35">
      <c r="A74" s="229"/>
      <c r="B74" s="232"/>
      <c r="C74" s="229"/>
      <c r="D74" s="33" t="s">
        <v>27</v>
      </c>
      <c r="E74" s="40">
        <v>10.0345</v>
      </c>
      <c r="F74" s="41">
        <v>1.9735</v>
      </c>
      <c r="G74" s="41">
        <f t="shared" si="4"/>
        <v>8.0609999999999999</v>
      </c>
      <c r="H74" s="42">
        <f t="shared" si="5"/>
        <v>80.332851661766895</v>
      </c>
      <c r="I74" s="238"/>
    </row>
    <row r="75" spans="1:9" x14ac:dyDescent="0.3">
      <c r="A75" s="227">
        <v>9</v>
      </c>
      <c r="B75" s="230" t="s">
        <v>39</v>
      </c>
      <c r="C75" s="227">
        <v>6.6779999999999999</v>
      </c>
      <c r="D75" s="24" t="s">
        <v>25</v>
      </c>
      <c r="E75" s="35">
        <v>14.0379</v>
      </c>
      <c r="F75" s="36">
        <v>4.7471999999999994</v>
      </c>
      <c r="G75" s="36">
        <f t="shared" si="4"/>
        <v>9.2907000000000011</v>
      </c>
      <c r="H75" s="37">
        <f t="shared" si="5"/>
        <v>66.182976086166747</v>
      </c>
      <c r="I75" s="236">
        <f>AVERAGE(H75:H77)</f>
        <v>68.599851793212125</v>
      </c>
    </row>
    <row r="76" spans="1:9" x14ac:dyDescent="0.3">
      <c r="A76" s="228"/>
      <c r="B76" s="231"/>
      <c r="C76" s="228"/>
      <c r="D76" s="29" t="s">
        <v>26</v>
      </c>
      <c r="E76" s="38">
        <v>9.7081</v>
      </c>
      <c r="F76" s="6">
        <v>2.5936000000000003</v>
      </c>
      <c r="G76" s="6">
        <f t="shared" si="4"/>
        <v>7.1144999999999996</v>
      </c>
      <c r="H76" s="39">
        <f t="shared" si="5"/>
        <v>73.284164769625363</v>
      </c>
      <c r="I76" s="237"/>
    </row>
    <row r="77" spans="1:9" ht="15" thickBot="1" x14ac:dyDescent="0.35">
      <c r="A77" s="229"/>
      <c r="B77" s="232"/>
      <c r="C77" s="229"/>
      <c r="D77" s="33" t="s">
        <v>27</v>
      </c>
      <c r="E77" s="40">
        <v>13.024099999999999</v>
      </c>
      <c r="F77" s="41">
        <v>4.3849</v>
      </c>
      <c r="G77" s="41">
        <f t="shared" si="4"/>
        <v>8.6391999999999989</v>
      </c>
      <c r="H77" s="42">
        <f t="shared" si="5"/>
        <v>66.33241452384425</v>
      </c>
      <c r="I77" s="238"/>
    </row>
    <row r="78" spans="1:9" x14ac:dyDescent="0.3">
      <c r="A78" s="227">
        <v>10</v>
      </c>
      <c r="B78" s="230" t="s">
        <v>1</v>
      </c>
      <c r="C78" s="227">
        <v>7.6379999999999999</v>
      </c>
      <c r="D78" s="24" t="s">
        <v>25</v>
      </c>
      <c r="E78" s="35">
        <v>9.4666999999999994</v>
      </c>
      <c r="F78" s="36">
        <v>2.7366999999999999</v>
      </c>
      <c r="G78" s="36">
        <f t="shared" si="4"/>
        <v>6.7299999999999995</v>
      </c>
      <c r="H78" s="37">
        <f t="shared" si="5"/>
        <v>71.091298974299391</v>
      </c>
      <c r="I78" s="236">
        <f>AVERAGE(H78:H80)</f>
        <v>72.292947387044094</v>
      </c>
    </row>
    <row r="79" spans="1:9" x14ac:dyDescent="0.3">
      <c r="A79" s="228"/>
      <c r="B79" s="231"/>
      <c r="C79" s="228"/>
      <c r="D79" s="29" t="s">
        <v>26</v>
      </c>
      <c r="E79" s="38">
        <v>9.7674000000000003</v>
      </c>
      <c r="F79" s="6">
        <v>2.7317599999999995</v>
      </c>
      <c r="G79" s="6">
        <f t="shared" si="4"/>
        <v>7.0356400000000008</v>
      </c>
      <c r="H79" s="39">
        <f t="shared" si="5"/>
        <v>72.03186108892848</v>
      </c>
      <c r="I79" s="237"/>
    </row>
    <row r="80" spans="1:9" ht="15" thickBot="1" x14ac:dyDescent="0.35">
      <c r="A80" s="229"/>
      <c r="B80" s="232"/>
      <c r="C80" s="229"/>
      <c r="D80" s="33" t="s">
        <v>27</v>
      </c>
      <c r="E80" s="40">
        <v>12.1874</v>
      </c>
      <c r="F80" s="41">
        <v>3.1985000000000001</v>
      </c>
      <c r="G80" s="41">
        <f t="shared" si="4"/>
        <v>8.988900000000001</v>
      </c>
      <c r="H80" s="42">
        <f t="shared" si="5"/>
        <v>73.755682097904398</v>
      </c>
      <c r="I80" s="238"/>
    </row>
    <row r="81" spans="1:9" x14ac:dyDescent="0.3">
      <c r="A81" s="227">
        <v>11</v>
      </c>
      <c r="B81" s="230" t="s">
        <v>1</v>
      </c>
      <c r="C81" s="227">
        <v>7.1989999999999998</v>
      </c>
      <c r="D81" s="24" t="s">
        <v>25</v>
      </c>
      <c r="E81" s="35">
        <v>14.390399999999998</v>
      </c>
      <c r="F81" s="36">
        <v>3.8520000000000003</v>
      </c>
      <c r="G81" s="36">
        <f t="shared" si="4"/>
        <v>10.538399999999998</v>
      </c>
      <c r="H81" s="37">
        <f t="shared" si="5"/>
        <v>73.232154769846559</v>
      </c>
      <c r="I81" s="236">
        <f>AVERAGE(H81:H83)</f>
        <v>72.51051072533501</v>
      </c>
    </row>
    <row r="82" spans="1:9" x14ac:dyDescent="0.3">
      <c r="A82" s="228"/>
      <c r="B82" s="231"/>
      <c r="C82" s="228"/>
      <c r="D82" s="29" t="s">
        <v>26</v>
      </c>
      <c r="E82" s="38">
        <v>12.25</v>
      </c>
      <c r="F82" s="6">
        <v>3.3608000000000002</v>
      </c>
      <c r="G82" s="6">
        <f t="shared" si="4"/>
        <v>8.8891999999999989</v>
      </c>
      <c r="H82" s="39">
        <f t="shared" si="5"/>
        <v>72.564897959183668</v>
      </c>
      <c r="I82" s="237"/>
    </row>
    <row r="83" spans="1:9" ht="15" thickBot="1" x14ac:dyDescent="0.35">
      <c r="A83" s="229"/>
      <c r="B83" s="232"/>
      <c r="C83" s="229"/>
      <c r="D83" s="33" t="s">
        <v>27</v>
      </c>
      <c r="E83" s="40">
        <v>10.5167</v>
      </c>
      <c r="F83" s="41">
        <v>2.9726000000000004</v>
      </c>
      <c r="G83" s="41">
        <f t="shared" si="4"/>
        <v>7.5441000000000003</v>
      </c>
      <c r="H83" s="42">
        <f t="shared" si="5"/>
        <v>71.734479446974802</v>
      </c>
      <c r="I83" s="238"/>
    </row>
    <row r="84" spans="1:9" x14ac:dyDescent="0.3">
      <c r="A84" s="227" t="s">
        <v>6</v>
      </c>
      <c r="B84" s="230" t="s">
        <v>38</v>
      </c>
      <c r="C84" s="227">
        <v>7.0810000000000004</v>
      </c>
      <c r="D84" s="24" t="s">
        <v>25</v>
      </c>
      <c r="E84" s="35">
        <v>12.4168</v>
      </c>
      <c r="F84" s="36">
        <v>3.4304000000000001</v>
      </c>
      <c r="G84" s="36">
        <f t="shared" si="4"/>
        <v>8.9863999999999997</v>
      </c>
      <c r="H84" s="37">
        <f t="shared" si="5"/>
        <v>72.372914116358473</v>
      </c>
      <c r="I84" s="236">
        <f>AVERAGE(H84:H86)</f>
        <v>72.031559694174689</v>
      </c>
    </row>
    <row r="85" spans="1:9" x14ac:dyDescent="0.3">
      <c r="A85" s="228"/>
      <c r="B85" s="231"/>
      <c r="C85" s="228"/>
      <c r="D85" s="29" t="s">
        <v>26</v>
      </c>
      <c r="E85" s="38">
        <v>9.3407999999999998</v>
      </c>
      <c r="F85" s="6">
        <v>2.3008000000000002</v>
      </c>
      <c r="G85" s="6">
        <f t="shared" si="4"/>
        <v>7.0399999999999991</v>
      </c>
      <c r="H85" s="39">
        <f t="shared" si="5"/>
        <v>75.368276807125724</v>
      </c>
      <c r="I85" s="237"/>
    </row>
    <row r="86" spans="1:9" ht="15" thickBot="1" x14ac:dyDescent="0.35">
      <c r="A86" s="229"/>
      <c r="B86" s="232"/>
      <c r="C86" s="229"/>
      <c r="D86" s="33" t="s">
        <v>27</v>
      </c>
      <c r="E86" s="38">
        <v>8.7324000000000002</v>
      </c>
      <c r="F86" s="6">
        <v>2.7635000000000005</v>
      </c>
      <c r="G86" s="6">
        <f t="shared" si="4"/>
        <v>5.9688999999999997</v>
      </c>
      <c r="H86" s="39">
        <f t="shared" si="5"/>
        <v>68.353488159039884</v>
      </c>
      <c r="I86" s="238"/>
    </row>
    <row r="87" spans="1:9" x14ac:dyDescent="0.3">
      <c r="A87" s="227">
        <v>12</v>
      </c>
      <c r="B87" s="230" t="s">
        <v>1</v>
      </c>
      <c r="C87" s="227">
        <v>7.1559999999999997</v>
      </c>
      <c r="D87" s="26" t="s">
        <v>25</v>
      </c>
      <c r="E87" s="35">
        <v>10.681000000000001</v>
      </c>
      <c r="F87" s="36">
        <v>2.9744999999999999</v>
      </c>
      <c r="G87" s="36">
        <f>E87-F87</f>
        <v>7.706500000000001</v>
      </c>
      <c r="H87" s="37">
        <f>(G87/E87)*100</f>
        <v>72.151483943450984</v>
      </c>
      <c r="I87" s="239">
        <f>AVERAGE(H87:H89)</f>
        <v>71.139585519467246</v>
      </c>
    </row>
    <row r="88" spans="1:9" x14ac:dyDescent="0.3">
      <c r="A88" s="228"/>
      <c r="B88" s="231"/>
      <c r="C88" s="228"/>
      <c r="D88" s="30" t="s">
        <v>26</v>
      </c>
      <c r="E88" s="38">
        <v>12.735800000000001</v>
      </c>
      <c r="F88" s="6">
        <v>3.5142000000000002</v>
      </c>
      <c r="G88" s="6">
        <f>E88-F88</f>
        <v>9.2216000000000005</v>
      </c>
      <c r="H88" s="39">
        <f>(G88/E88)*100</f>
        <v>72.40691593775027</v>
      </c>
      <c r="I88" s="240"/>
    </row>
    <row r="89" spans="1:9" ht="15" thickBot="1" x14ac:dyDescent="0.35">
      <c r="A89" s="229"/>
      <c r="B89" s="232"/>
      <c r="C89" s="229"/>
      <c r="D89" s="34" t="s">
        <v>27</v>
      </c>
      <c r="E89" s="40">
        <v>9.0502000000000002</v>
      </c>
      <c r="F89" s="41">
        <v>2.8182</v>
      </c>
      <c r="G89" s="41">
        <f>E89-F89</f>
        <v>6.2320000000000002</v>
      </c>
      <c r="H89" s="42">
        <f>(G89/E89)*100</f>
        <v>68.860356677200514</v>
      </c>
      <c r="I89" s="241"/>
    </row>
    <row r="90" spans="1:9" x14ac:dyDescent="0.3">
      <c r="A90" s="165"/>
      <c r="B90" s="163"/>
      <c r="C90" s="165"/>
      <c r="D90" s="30"/>
      <c r="E90" s="6"/>
      <c r="F90" s="6"/>
      <c r="G90" s="6"/>
      <c r="H90" s="6"/>
      <c r="I90" s="164"/>
    </row>
    <row r="91" spans="1:9" x14ac:dyDescent="0.3">
      <c r="A91" s="168" t="s">
        <v>238</v>
      </c>
      <c r="B91" s="163"/>
      <c r="C91" s="165"/>
      <c r="D91" s="30"/>
      <c r="E91" s="6"/>
      <c r="F91" s="6"/>
      <c r="G91" s="6"/>
      <c r="H91" s="6"/>
      <c r="I91" s="164"/>
    </row>
    <row r="92" spans="1:9" ht="15" thickBot="1" x14ac:dyDescent="0.35"/>
    <row r="93" spans="1:9" ht="15" thickBot="1" x14ac:dyDescent="0.35">
      <c r="A93" s="219" t="s">
        <v>4</v>
      </c>
      <c r="B93" s="221"/>
      <c r="C93" s="219" t="s">
        <v>23</v>
      </c>
      <c r="D93" s="220"/>
      <c r="E93" s="220"/>
      <c r="F93" s="220"/>
      <c r="G93" s="220"/>
      <c r="H93" s="220"/>
      <c r="I93" s="221"/>
    </row>
    <row r="94" spans="1:9" ht="16.2" thickBot="1" x14ac:dyDescent="0.35">
      <c r="A94" s="45" t="s">
        <v>3</v>
      </c>
      <c r="B94" s="44" t="s">
        <v>0</v>
      </c>
      <c r="C94" s="90" t="s">
        <v>233</v>
      </c>
      <c r="D94" s="45" t="s">
        <v>28</v>
      </c>
      <c r="E94" s="43" t="s">
        <v>230</v>
      </c>
      <c r="F94" s="43" t="s">
        <v>231</v>
      </c>
      <c r="G94" s="43" t="s">
        <v>232</v>
      </c>
      <c r="H94" s="43" t="s">
        <v>24</v>
      </c>
      <c r="I94" s="4" t="s">
        <v>5</v>
      </c>
    </row>
    <row r="95" spans="1:9" x14ac:dyDescent="0.3">
      <c r="A95" s="227">
        <v>1</v>
      </c>
      <c r="B95" s="230" t="s">
        <v>37</v>
      </c>
      <c r="C95" s="233">
        <v>8.0064999999999991</v>
      </c>
      <c r="D95" s="24" t="s">
        <v>25</v>
      </c>
      <c r="E95" s="35">
        <v>8.2905999999999995</v>
      </c>
      <c r="F95" s="36">
        <v>1.7670000000000001</v>
      </c>
      <c r="G95" s="36">
        <f t="shared" ref="G95:G130" si="6">E95-F95</f>
        <v>6.5235999999999992</v>
      </c>
      <c r="H95" s="37">
        <f t="shared" ref="H95:H130" si="7">(G95/E95)*100</f>
        <v>78.68670542542155</v>
      </c>
      <c r="I95" s="236">
        <f>AVERAGE(H95:H97)</f>
        <v>78.412494399088914</v>
      </c>
    </row>
    <row r="96" spans="1:9" x14ac:dyDescent="0.3">
      <c r="A96" s="228"/>
      <c r="B96" s="231"/>
      <c r="C96" s="234"/>
      <c r="D96" s="29" t="s">
        <v>26</v>
      </c>
      <c r="E96" s="38">
        <v>8.3041999999999998</v>
      </c>
      <c r="F96" s="6">
        <v>1.776</v>
      </c>
      <c r="G96" s="6">
        <f t="shared" si="6"/>
        <v>6.5282</v>
      </c>
      <c r="H96" s="39">
        <f t="shared" si="7"/>
        <v>78.613231858577592</v>
      </c>
      <c r="I96" s="237"/>
    </row>
    <row r="97" spans="1:9" ht="15" thickBot="1" x14ac:dyDescent="0.35">
      <c r="A97" s="229"/>
      <c r="B97" s="232"/>
      <c r="C97" s="235"/>
      <c r="D97" s="33" t="s">
        <v>27</v>
      </c>
      <c r="E97" s="40">
        <v>8.303700000000001</v>
      </c>
      <c r="F97" s="41">
        <v>1.8320000000000001</v>
      </c>
      <c r="G97" s="41">
        <f t="shared" si="6"/>
        <v>6.4717000000000011</v>
      </c>
      <c r="H97" s="42">
        <f t="shared" si="7"/>
        <v>77.937545913267584</v>
      </c>
      <c r="I97" s="238"/>
    </row>
    <row r="98" spans="1:9" x14ac:dyDescent="0.3">
      <c r="A98" s="227">
        <v>2</v>
      </c>
      <c r="B98" s="230" t="s">
        <v>37</v>
      </c>
      <c r="C98" s="233">
        <v>7.1150000000000002</v>
      </c>
      <c r="D98" s="24" t="s">
        <v>25</v>
      </c>
      <c r="E98" s="35">
        <v>8.3394000000000013</v>
      </c>
      <c r="F98" s="36">
        <v>1.4474</v>
      </c>
      <c r="G98" s="36">
        <f t="shared" si="6"/>
        <v>6.8920000000000012</v>
      </c>
      <c r="H98" s="37">
        <f t="shared" si="7"/>
        <v>82.643835287910406</v>
      </c>
      <c r="I98" s="236">
        <f>AVERAGE(H98:H100)</f>
        <v>82.402330221678497</v>
      </c>
    </row>
    <row r="99" spans="1:9" x14ac:dyDescent="0.3">
      <c r="A99" s="228"/>
      <c r="B99" s="231"/>
      <c r="C99" s="234"/>
      <c r="D99" s="29" t="s">
        <v>26</v>
      </c>
      <c r="E99" s="38">
        <v>8.2654999999999994</v>
      </c>
      <c r="F99" s="6">
        <v>1.4633999999999998</v>
      </c>
      <c r="G99" s="6">
        <f t="shared" si="6"/>
        <v>6.8020999999999994</v>
      </c>
      <c r="H99" s="39">
        <f t="shared" si="7"/>
        <v>82.295081967213108</v>
      </c>
      <c r="I99" s="237"/>
    </row>
    <row r="100" spans="1:9" ht="15" thickBot="1" x14ac:dyDescent="0.35">
      <c r="A100" s="229"/>
      <c r="B100" s="232"/>
      <c r="C100" s="235"/>
      <c r="D100" s="33" t="s">
        <v>27</v>
      </c>
      <c r="E100" s="40">
        <v>8.3313000000000006</v>
      </c>
      <c r="F100" s="41">
        <v>1.4773000000000001</v>
      </c>
      <c r="G100" s="41">
        <f t="shared" si="6"/>
        <v>6.854000000000001</v>
      </c>
      <c r="H100" s="42">
        <f t="shared" si="7"/>
        <v>82.26807340991202</v>
      </c>
      <c r="I100" s="238"/>
    </row>
    <row r="101" spans="1:9" x14ac:dyDescent="0.3">
      <c r="A101" s="227">
        <v>3</v>
      </c>
      <c r="B101" s="230" t="s">
        <v>37</v>
      </c>
      <c r="C101" s="233">
        <v>7.9565000000000001</v>
      </c>
      <c r="D101" s="24" t="s">
        <v>25</v>
      </c>
      <c r="E101" s="35">
        <v>8.3280999999999992</v>
      </c>
      <c r="F101" s="36">
        <v>3.1034999999999995</v>
      </c>
      <c r="G101" s="36">
        <f t="shared" si="6"/>
        <v>5.2245999999999997</v>
      </c>
      <c r="H101" s="37">
        <f t="shared" si="7"/>
        <v>62.734597327121435</v>
      </c>
      <c r="I101" s="236">
        <f>AVERAGE(H101:H103)</f>
        <v>62.8433947294522</v>
      </c>
    </row>
    <row r="102" spans="1:9" x14ac:dyDescent="0.3">
      <c r="A102" s="228"/>
      <c r="B102" s="231"/>
      <c r="C102" s="234"/>
      <c r="D102" s="29" t="s">
        <v>26</v>
      </c>
      <c r="E102" s="38">
        <v>8.3314000000000004</v>
      </c>
      <c r="F102" s="6">
        <v>3.0947999999999993</v>
      </c>
      <c r="G102" s="6">
        <f t="shared" si="6"/>
        <v>5.236600000000001</v>
      </c>
      <c r="H102" s="39">
        <f t="shared" si="7"/>
        <v>62.853782077441977</v>
      </c>
      <c r="I102" s="237"/>
    </row>
    <row r="103" spans="1:9" ht="15" thickBot="1" x14ac:dyDescent="0.35">
      <c r="A103" s="229"/>
      <c r="B103" s="232"/>
      <c r="C103" s="235"/>
      <c r="D103" s="33" t="s">
        <v>27</v>
      </c>
      <c r="E103" s="40">
        <v>8.3323</v>
      </c>
      <c r="F103" s="41">
        <v>3.0878000000000005</v>
      </c>
      <c r="G103" s="41">
        <f t="shared" si="6"/>
        <v>5.2444999999999995</v>
      </c>
      <c r="H103" s="42">
        <f t="shared" si="7"/>
        <v>62.941804783793188</v>
      </c>
      <c r="I103" s="238"/>
    </row>
    <row r="104" spans="1:9" x14ac:dyDescent="0.3">
      <c r="A104" s="227">
        <v>4</v>
      </c>
      <c r="B104" s="230" t="s">
        <v>38</v>
      </c>
      <c r="C104" s="233">
        <v>7.5425000000000004</v>
      </c>
      <c r="D104" s="24" t="s">
        <v>25</v>
      </c>
      <c r="E104" s="35">
        <v>8.2600999999999996</v>
      </c>
      <c r="F104" s="36">
        <v>1.8933000000000002</v>
      </c>
      <c r="G104" s="36">
        <f t="shared" si="6"/>
        <v>6.3667999999999996</v>
      </c>
      <c r="H104" s="37">
        <f t="shared" si="7"/>
        <v>77.078969988256802</v>
      </c>
      <c r="I104" s="236">
        <f>AVERAGE(H104:H106)</f>
        <v>77.007764985739541</v>
      </c>
    </row>
    <row r="105" spans="1:9" x14ac:dyDescent="0.3">
      <c r="A105" s="228"/>
      <c r="B105" s="231"/>
      <c r="C105" s="234"/>
      <c r="D105" s="29" t="s">
        <v>26</v>
      </c>
      <c r="E105" s="38">
        <v>8.3415999999999997</v>
      </c>
      <c r="F105" s="6">
        <v>1.9195000000000002</v>
      </c>
      <c r="G105" s="6">
        <f t="shared" si="6"/>
        <v>6.4220999999999995</v>
      </c>
      <c r="H105" s="39">
        <f t="shared" si="7"/>
        <v>76.988827083533124</v>
      </c>
      <c r="I105" s="237"/>
    </row>
    <row r="106" spans="1:9" ht="15" thickBot="1" x14ac:dyDescent="0.35">
      <c r="A106" s="229"/>
      <c r="B106" s="232"/>
      <c r="C106" s="235"/>
      <c r="D106" s="33" t="s">
        <v>27</v>
      </c>
      <c r="E106" s="40">
        <v>8.3231999999999999</v>
      </c>
      <c r="F106" s="41">
        <v>1.91804</v>
      </c>
      <c r="G106" s="41">
        <f t="shared" si="6"/>
        <v>6.4051600000000004</v>
      </c>
      <c r="H106" s="42">
        <f t="shared" si="7"/>
        <v>76.955497885428699</v>
      </c>
      <c r="I106" s="238"/>
    </row>
    <row r="107" spans="1:9" x14ac:dyDescent="0.3">
      <c r="A107" s="227">
        <v>5</v>
      </c>
      <c r="B107" s="230" t="s">
        <v>38</v>
      </c>
      <c r="C107" s="233">
        <v>7.9885000000000002</v>
      </c>
      <c r="D107" s="24" t="s">
        <v>25</v>
      </c>
      <c r="E107" s="35">
        <v>8.3484999999999996</v>
      </c>
      <c r="F107" s="36">
        <v>1.7956999999999999</v>
      </c>
      <c r="G107" s="36">
        <f t="shared" si="6"/>
        <v>6.5527999999999995</v>
      </c>
      <c r="H107" s="37">
        <f t="shared" si="7"/>
        <v>78.490746840749836</v>
      </c>
      <c r="I107" s="236">
        <f>AVERAGE(H107:H109)</f>
        <v>78.442715876377534</v>
      </c>
    </row>
    <row r="108" spans="1:9" x14ac:dyDescent="0.3">
      <c r="A108" s="228"/>
      <c r="B108" s="231"/>
      <c r="C108" s="234"/>
      <c r="D108" s="29" t="s">
        <v>26</v>
      </c>
      <c r="E108" s="38">
        <v>8.279300000000001</v>
      </c>
      <c r="F108" s="6">
        <v>1.7874999999999999</v>
      </c>
      <c r="G108" s="6">
        <f t="shared" si="6"/>
        <v>6.4918000000000013</v>
      </c>
      <c r="H108" s="39">
        <f t="shared" si="7"/>
        <v>78.410010508134746</v>
      </c>
      <c r="I108" s="237"/>
    </row>
    <row r="109" spans="1:9" ht="15" thickBot="1" x14ac:dyDescent="0.35">
      <c r="A109" s="229"/>
      <c r="B109" s="232"/>
      <c r="C109" s="235"/>
      <c r="D109" s="33" t="s">
        <v>27</v>
      </c>
      <c r="E109" s="40">
        <v>8.321200000000001</v>
      </c>
      <c r="F109" s="41">
        <v>1.7950999999999997</v>
      </c>
      <c r="G109" s="41">
        <f t="shared" si="6"/>
        <v>6.5261000000000013</v>
      </c>
      <c r="H109" s="42">
        <f t="shared" si="7"/>
        <v>78.427390280248048</v>
      </c>
      <c r="I109" s="238"/>
    </row>
    <row r="110" spans="1:9" x14ac:dyDescent="0.3">
      <c r="A110" s="227">
        <v>6</v>
      </c>
      <c r="B110" s="230" t="s">
        <v>38</v>
      </c>
      <c r="C110" s="233">
        <v>8.1900000000000013</v>
      </c>
      <c r="D110" s="24" t="s">
        <v>25</v>
      </c>
      <c r="E110" s="35">
        <v>8.3259000000000007</v>
      </c>
      <c r="F110" s="36">
        <v>1.6520999999999999</v>
      </c>
      <c r="G110" s="36">
        <f t="shared" si="6"/>
        <v>6.6738000000000008</v>
      </c>
      <c r="H110" s="37">
        <f t="shared" si="7"/>
        <v>80.15710013331892</v>
      </c>
      <c r="I110" s="236">
        <f>AVERAGE(H110:H112)</f>
        <v>80.397415866226382</v>
      </c>
    </row>
    <row r="111" spans="1:9" x14ac:dyDescent="0.3">
      <c r="A111" s="228"/>
      <c r="B111" s="231"/>
      <c r="C111" s="234"/>
      <c r="D111" s="29" t="s">
        <v>26</v>
      </c>
      <c r="E111" s="38">
        <v>8.3340999999999994</v>
      </c>
      <c r="F111" s="6">
        <v>1.6254000000000002</v>
      </c>
      <c r="G111" s="6">
        <f t="shared" si="6"/>
        <v>6.7086999999999994</v>
      </c>
      <c r="H111" s="39">
        <f t="shared" si="7"/>
        <v>80.49699427652655</v>
      </c>
      <c r="I111" s="237"/>
    </row>
    <row r="112" spans="1:9" ht="15" thickBot="1" x14ac:dyDescent="0.35">
      <c r="A112" s="229"/>
      <c r="B112" s="232"/>
      <c r="C112" s="235"/>
      <c r="D112" s="33" t="s">
        <v>27</v>
      </c>
      <c r="E112" s="40">
        <v>8.3322000000000003</v>
      </c>
      <c r="F112" s="41">
        <v>1.6216000000000002</v>
      </c>
      <c r="G112" s="41">
        <f t="shared" si="6"/>
        <v>6.7106000000000003</v>
      </c>
      <c r="H112" s="42">
        <f t="shared" si="7"/>
        <v>80.538153188833689</v>
      </c>
      <c r="I112" s="238"/>
    </row>
    <row r="113" spans="1:9" x14ac:dyDescent="0.3">
      <c r="A113" s="227">
        <v>7</v>
      </c>
      <c r="B113" s="230" t="s">
        <v>39</v>
      </c>
      <c r="C113" s="233">
        <v>8.0504999999999995</v>
      </c>
      <c r="D113" s="24" t="s">
        <v>25</v>
      </c>
      <c r="E113" s="35">
        <v>8.2870000000000008</v>
      </c>
      <c r="F113" s="36">
        <v>1.6456</v>
      </c>
      <c r="G113" s="36">
        <f t="shared" si="6"/>
        <v>6.6414000000000009</v>
      </c>
      <c r="H113" s="37">
        <f t="shared" si="7"/>
        <v>80.142391697839983</v>
      </c>
      <c r="I113" s="236">
        <f>AVERAGE(H113:H115)</f>
        <v>80.220751259293692</v>
      </c>
    </row>
    <row r="114" spans="1:9" x14ac:dyDescent="0.3">
      <c r="A114" s="228"/>
      <c r="B114" s="231"/>
      <c r="C114" s="234"/>
      <c r="D114" s="29" t="s">
        <v>26</v>
      </c>
      <c r="E114" s="38">
        <v>8.2883999999999993</v>
      </c>
      <c r="F114" s="6">
        <v>1.6347</v>
      </c>
      <c r="G114" s="6">
        <f t="shared" si="6"/>
        <v>6.6536999999999988</v>
      </c>
      <c r="H114" s="39">
        <f t="shared" si="7"/>
        <v>80.277254958737515</v>
      </c>
      <c r="I114" s="237"/>
    </row>
    <row r="115" spans="1:9" ht="15" thickBot="1" x14ac:dyDescent="0.35">
      <c r="A115" s="229"/>
      <c r="B115" s="232"/>
      <c r="C115" s="235"/>
      <c r="D115" s="33" t="s">
        <v>27</v>
      </c>
      <c r="E115" s="40">
        <v>8.2850000000000001</v>
      </c>
      <c r="F115" s="41">
        <v>1.6369000000000002</v>
      </c>
      <c r="G115" s="41">
        <f t="shared" si="6"/>
        <v>6.6480999999999995</v>
      </c>
      <c r="H115" s="42">
        <f t="shared" si="7"/>
        <v>80.24260712130355</v>
      </c>
      <c r="I115" s="238"/>
    </row>
    <row r="116" spans="1:9" x14ac:dyDescent="0.3">
      <c r="A116" s="227">
        <v>8</v>
      </c>
      <c r="B116" s="230" t="s">
        <v>39</v>
      </c>
      <c r="C116" s="233">
        <v>8.0410000000000004</v>
      </c>
      <c r="D116" s="24" t="s">
        <v>25</v>
      </c>
      <c r="E116" s="35">
        <v>8.2687000000000008</v>
      </c>
      <c r="F116" s="36">
        <v>2.1660000000000004</v>
      </c>
      <c r="G116" s="36">
        <f t="shared" si="6"/>
        <v>6.1027000000000005</v>
      </c>
      <c r="H116" s="37">
        <f t="shared" si="7"/>
        <v>73.804830263523897</v>
      </c>
      <c r="I116" s="236">
        <f>AVERAGE(H116:H118)</f>
        <v>72.907368164402016</v>
      </c>
    </row>
    <row r="117" spans="1:9" x14ac:dyDescent="0.3">
      <c r="A117" s="228"/>
      <c r="B117" s="231"/>
      <c r="C117" s="234"/>
      <c r="D117" s="29" t="s">
        <v>26</v>
      </c>
      <c r="E117" s="38">
        <v>8.3056999999999999</v>
      </c>
      <c r="F117" s="6">
        <v>2.3256999999999994</v>
      </c>
      <c r="G117" s="6">
        <f t="shared" si="6"/>
        <v>5.98</v>
      </c>
      <c r="H117" s="39">
        <f t="shared" si="7"/>
        <v>71.998747847863527</v>
      </c>
      <c r="I117" s="237"/>
    </row>
    <row r="118" spans="1:9" ht="15" thickBot="1" x14ac:dyDescent="0.35">
      <c r="A118" s="229"/>
      <c r="B118" s="232"/>
      <c r="C118" s="235"/>
      <c r="D118" s="33" t="s">
        <v>27</v>
      </c>
      <c r="E118" s="40">
        <v>8.2897999999999996</v>
      </c>
      <c r="F118" s="41">
        <v>2.2450000000000001</v>
      </c>
      <c r="G118" s="41">
        <f t="shared" si="6"/>
        <v>6.0447999999999995</v>
      </c>
      <c r="H118" s="42">
        <f t="shared" si="7"/>
        <v>72.918526381818623</v>
      </c>
      <c r="I118" s="238"/>
    </row>
    <row r="119" spans="1:9" x14ac:dyDescent="0.3">
      <c r="A119" s="227">
        <v>9</v>
      </c>
      <c r="B119" s="230" t="s">
        <v>39</v>
      </c>
      <c r="C119" s="233">
        <v>8.0830000000000002</v>
      </c>
      <c r="D119" s="24" t="s">
        <v>25</v>
      </c>
      <c r="E119" s="35">
        <v>8.3443000000000005</v>
      </c>
      <c r="F119" s="36">
        <v>2.7476000000000003</v>
      </c>
      <c r="G119" s="36">
        <f t="shared" si="6"/>
        <v>5.5967000000000002</v>
      </c>
      <c r="H119" s="37">
        <f t="shared" si="7"/>
        <v>67.072133072876099</v>
      </c>
      <c r="I119" s="236">
        <f>AVERAGE(H119:H121)</f>
        <v>67.146571890671808</v>
      </c>
    </row>
    <row r="120" spans="1:9" x14ac:dyDescent="0.3">
      <c r="A120" s="228"/>
      <c r="B120" s="231"/>
      <c r="C120" s="234"/>
      <c r="D120" s="29" t="s">
        <v>26</v>
      </c>
      <c r="E120" s="38">
        <v>8.293099999999999</v>
      </c>
      <c r="F120" s="6">
        <v>2.7188999999999997</v>
      </c>
      <c r="G120" s="6">
        <f t="shared" si="6"/>
        <v>5.5741999999999994</v>
      </c>
      <c r="H120" s="39">
        <f t="shared" si="7"/>
        <v>67.214913602874688</v>
      </c>
      <c r="I120" s="237"/>
    </row>
    <row r="121" spans="1:9" ht="15" thickBot="1" x14ac:dyDescent="0.35">
      <c r="A121" s="229"/>
      <c r="B121" s="232"/>
      <c r="C121" s="235"/>
      <c r="D121" s="33" t="s">
        <v>27</v>
      </c>
      <c r="E121" s="40">
        <v>8.2990000000000013</v>
      </c>
      <c r="F121" s="41">
        <v>2.726</v>
      </c>
      <c r="G121" s="41">
        <f t="shared" si="6"/>
        <v>5.5730000000000013</v>
      </c>
      <c r="H121" s="42">
        <f t="shared" si="7"/>
        <v>67.152668996264623</v>
      </c>
      <c r="I121" s="238"/>
    </row>
    <row r="122" spans="1:9" x14ac:dyDescent="0.3">
      <c r="A122" s="227">
        <v>10</v>
      </c>
      <c r="B122" s="230" t="s">
        <v>1</v>
      </c>
      <c r="C122" s="233">
        <v>7.6835000000000004</v>
      </c>
      <c r="D122" s="24" t="s">
        <v>25</v>
      </c>
      <c r="E122" s="35">
        <v>8.2666000000000004</v>
      </c>
      <c r="F122" s="36">
        <v>1.4766999999999999</v>
      </c>
      <c r="G122" s="36">
        <f t="shared" si="6"/>
        <v>6.7899000000000003</v>
      </c>
      <c r="H122" s="37">
        <f t="shared" si="7"/>
        <v>82.136549488302322</v>
      </c>
      <c r="I122" s="236">
        <f>AVERAGE(H122:H124)</f>
        <v>82.442260113101398</v>
      </c>
    </row>
    <row r="123" spans="1:9" x14ac:dyDescent="0.3">
      <c r="A123" s="228"/>
      <c r="B123" s="231"/>
      <c r="C123" s="234"/>
      <c r="D123" s="29" t="s">
        <v>26</v>
      </c>
      <c r="E123" s="38">
        <v>8.2863000000000007</v>
      </c>
      <c r="F123" s="6">
        <v>1.4326999999999999</v>
      </c>
      <c r="G123" s="6">
        <f t="shared" si="6"/>
        <v>6.853600000000001</v>
      </c>
      <c r="H123" s="39">
        <f t="shared" si="7"/>
        <v>82.710015326502784</v>
      </c>
      <c r="I123" s="237"/>
    </row>
    <row r="124" spans="1:9" ht="15" thickBot="1" x14ac:dyDescent="0.35">
      <c r="A124" s="229"/>
      <c r="B124" s="232"/>
      <c r="C124" s="235"/>
      <c r="D124" s="33" t="s">
        <v>27</v>
      </c>
      <c r="E124" s="40">
        <v>8.3146000000000004</v>
      </c>
      <c r="F124" s="41">
        <v>1.4567000000000001</v>
      </c>
      <c r="G124" s="41">
        <f t="shared" si="6"/>
        <v>6.8579000000000008</v>
      </c>
      <c r="H124" s="42">
        <f t="shared" si="7"/>
        <v>82.480215524499073</v>
      </c>
      <c r="I124" s="238"/>
    </row>
    <row r="125" spans="1:9" x14ac:dyDescent="0.3">
      <c r="A125" s="227">
        <v>11</v>
      </c>
      <c r="B125" s="230" t="s">
        <v>1</v>
      </c>
      <c r="C125" s="233">
        <v>7.8650000000000002</v>
      </c>
      <c r="D125" s="24" t="s">
        <v>25</v>
      </c>
      <c r="E125" s="35">
        <v>8.307500000000001</v>
      </c>
      <c r="F125" s="36">
        <v>1.3939000000000001</v>
      </c>
      <c r="G125" s="36">
        <f t="shared" si="6"/>
        <v>6.9136000000000006</v>
      </c>
      <c r="H125" s="37">
        <f t="shared" si="7"/>
        <v>83.221185675594342</v>
      </c>
      <c r="I125" s="236">
        <f>AVERAGE(H125:H127)</f>
        <v>82.778715330680896</v>
      </c>
    </row>
    <row r="126" spans="1:9" x14ac:dyDescent="0.3">
      <c r="A126" s="228"/>
      <c r="B126" s="231"/>
      <c r="C126" s="234"/>
      <c r="D126" s="29" t="s">
        <v>26</v>
      </c>
      <c r="E126" s="38">
        <v>8.3330000000000002</v>
      </c>
      <c r="F126" s="6">
        <v>1.4511000000000001</v>
      </c>
      <c r="G126" s="6">
        <f t="shared" si="6"/>
        <v>6.8818999999999999</v>
      </c>
      <c r="H126" s="39">
        <f t="shared" si="7"/>
        <v>82.586103444137763</v>
      </c>
      <c r="I126" s="237"/>
    </row>
    <row r="127" spans="1:9" ht="15" thickBot="1" x14ac:dyDescent="0.35">
      <c r="A127" s="229"/>
      <c r="B127" s="232"/>
      <c r="C127" s="235"/>
      <c r="D127" s="33" t="s">
        <v>27</v>
      </c>
      <c r="E127" s="40">
        <v>8.3429000000000002</v>
      </c>
      <c r="F127" s="41">
        <v>1.4576000000000002</v>
      </c>
      <c r="G127" s="41">
        <f t="shared" si="6"/>
        <v>6.8853</v>
      </c>
      <c r="H127" s="42">
        <f t="shared" si="7"/>
        <v>82.528856872310584</v>
      </c>
      <c r="I127" s="238"/>
    </row>
    <row r="128" spans="1:9" x14ac:dyDescent="0.3">
      <c r="A128" s="227" t="s">
        <v>6</v>
      </c>
      <c r="B128" s="230" t="s">
        <v>38</v>
      </c>
      <c r="C128" s="233">
        <v>7.8970000000000002</v>
      </c>
      <c r="D128" s="24" t="s">
        <v>25</v>
      </c>
      <c r="E128" s="35">
        <v>8.3605</v>
      </c>
      <c r="F128" s="36">
        <v>1.361</v>
      </c>
      <c r="G128" s="36">
        <f t="shared" si="6"/>
        <v>6.9995000000000003</v>
      </c>
      <c r="H128" s="37">
        <f t="shared" si="7"/>
        <v>83.721069314036242</v>
      </c>
      <c r="I128" s="236">
        <f>AVERAGE(H128:H130)</f>
        <v>83.604813260855906</v>
      </c>
    </row>
    <row r="129" spans="1:9" x14ac:dyDescent="0.3">
      <c r="A129" s="228"/>
      <c r="B129" s="231"/>
      <c r="C129" s="234"/>
      <c r="D129" s="29" t="s">
        <v>26</v>
      </c>
      <c r="E129" s="38">
        <v>8.3038000000000007</v>
      </c>
      <c r="F129" s="6">
        <v>1.3619000000000001</v>
      </c>
      <c r="G129" s="6">
        <f t="shared" si="6"/>
        <v>6.9419000000000004</v>
      </c>
      <c r="H129" s="39">
        <f t="shared" si="7"/>
        <v>83.599075122233188</v>
      </c>
      <c r="I129" s="237"/>
    </row>
    <row r="130" spans="1:9" ht="15" thickBot="1" x14ac:dyDescent="0.35">
      <c r="A130" s="229"/>
      <c r="B130" s="232"/>
      <c r="C130" s="235"/>
      <c r="D130" s="33" t="s">
        <v>27</v>
      </c>
      <c r="E130" s="38">
        <v>8.3353000000000002</v>
      </c>
      <c r="F130" s="6">
        <v>1.3758000000000001</v>
      </c>
      <c r="G130" s="6">
        <f t="shared" si="6"/>
        <v>6.9595000000000002</v>
      </c>
      <c r="H130" s="39">
        <f t="shared" si="7"/>
        <v>83.494295346298273</v>
      </c>
      <c r="I130" s="238"/>
    </row>
    <row r="131" spans="1:9" x14ac:dyDescent="0.3">
      <c r="A131" s="227">
        <v>12</v>
      </c>
      <c r="B131" s="230" t="s">
        <v>1</v>
      </c>
      <c r="C131" s="233">
        <v>7.7725</v>
      </c>
      <c r="D131" s="26" t="s">
        <v>25</v>
      </c>
      <c r="E131" s="35">
        <v>8.2608999999999995</v>
      </c>
      <c r="F131" s="36">
        <v>1.6129</v>
      </c>
      <c r="G131" s="36">
        <f>E131-F131</f>
        <v>6.6479999999999997</v>
      </c>
      <c r="H131" s="37">
        <f>(G131/E131)*100</f>
        <v>80.475492985025838</v>
      </c>
      <c r="I131" s="239">
        <f>AVERAGE(H131:H133)</f>
        <v>80.54103516796819</v>
      </c>
    </row>
    <row r="132" spans="1:9" x14ac:dyDescent="0.3">
      <c r="A132" s="228"/>
      <c r="B132" s="231"/>
      <c r="C132" s="234"/>
      <c r="D132" s="30" t="s">
        <v>26</v>
      </c>
      <c r="E132" s="38">
        <v>8.3425999999999991</v>
      </c>
      <c r="F132" s="6">
        <v>1.6182000000000001</v>
      </c>
      <c r="G132" s="6">
        <f>E132-F132</f>
        <v>6.7243999999999993</v>
      </c>
      <c r="H132" s="39">
        <f>(G132/E132)*100</f>
        <v>80.603169275765353</v>
      </c>
      <c r="I132" s="240"/>
    </row>
    <row r="133" spans="1:9" ht="15" thickBot="1" x14ac:dyDescent="0.35">
      <c r="A133" s="229"/>
      <c r="B133" s="232"/>
      <c r="C133" s="235"/>
      <c r="D133" s="34" t="s">
        <v>27</v>
      </c>
      <c r="E133" s="40">
        <v>8.3241000000000014</v>
      </c>
      <c r="F133" s="41">
        <v>1.6195000000000002</v>
      </c>
      <c r="G133" s="41">
        <f>E133-F133</f>
        <v>6.704600000000001</v>
      </c>
      <c r="H133" s="42">
        <f>(G133/E133)*100</f>
        <v>80.544443243113378</v>
      </c>
      <c r="I133" s="241"/>
    </row>
  </sheetData>
  <mergeCells count="162">
    <mergeCell ref="I43:I45"/>
    <mergeCell ref="A37:A39"/>
    <mergeCell ref="B37:B39"/>
    <mergeCell ref="C37:C39"/>
    <mergeCell ref="I37:I39"/>
    <mergeCell ref="A40:A42"/>
    <mergeCell ref="B40:B42"/>
    <mergeCell ref="C40:C42"/>
    <mergeCell ref="I40:I42"/>
    <mergeCell ref="A43:A45"/>
    <mergeCell ref="B25:B27"/>
    <mergeCell ref="C25:C27"/>
    <mergeCell ref="I31:I33"/>
    <mergeCell ref="A34:A36"/>
    <mergeCell ref="B34:B36"/>
    <mergeCell ref="C34:C36"/>
    <mergeCell ref="I34:I36"/>
    <mergeCell ref="A31:A33"/>
    <mergeCell ref="B31:B33"/>
    <mergeCell ref="C31:C33"/>
    <mergeCell ref="A5:B5"/>
    <mergeCell ref="C5:I5"/>
    <mergeCell ref="A10:A12"/>
    <mergeCell ref="B10:B12"/>
    <mergeCell ref="C10:C12"/>
    <mergeCell ref="I10:I12"/>
    <mergeCell ref="I7:I9"/>
    <mergeCell ref="A7:A9"/>
    <mergeCell ref="B7:B9"/>
    <mergeCell ref="C7:C9"/>
    <mergeCell ref="B43:B45"/>
    <mergeCell ref="C43:C45"/>
    <mergeCell ref="I13:I15"/>
    <mergeCell ref="A16:A18"/>
    <mergeCell ref="B16:B18"/>
    <mergeCell ref="C16:C18"/>
    <mergeCell ref="I16:I18"/>
    <mergeCell ref="A13:A15"/>
    <mergeCell ref="B13:B15"/>
    <mergeCell ref="C13:C15"/>
    <mergeCell ref="I19:I21"/>
    <mergeCell ref="A22:A24"/>
    <mergeCell ref="B22:B24"/>
    <mergeCell ref="C22:C24"/>
    <mergeCell ref="I22:I24"/>
    <mergeCell ref="A19:A21"/>
    <mergeCell ref="B19:B21"/>
    <mergeCell ref="C19:C21"/>
    <mergeCell ref="I25:I27"/>
    <mergeCell ref="A28:A30"/>
    <mergeCell ref="B28:B30"/>
    <mergeCell ref="C28:C30"/>
    <mergeCell ref="I28:I30"/>
    <mergeCell ref="A25:A27"/>
    <mergeCell ref="A54:A56"/>
    <mergeCell ref="B54:B56"/>
    <mergeCell ref="C54:C56"/>
    <mergeCell ref="I54:I56"/>
    <mergeCell ref="A57:A59"/>
    <mergeCell ref="B57:B59"/>
    <mergeCell ref="C57:C59"/>
    <mergeCell ref="I57:I59"/>
    <mergeCell ref="A49:B49"/>
    <mergeCell ref="C49:I49"/>
    <mergeCell ref="A51:A53"/>
    <mergeCell ref="B51:B53"/>
    <mergeCell ref="C51:C53"/>
    <mergeCell ref="I51:I53"/>
    <mergeCell ref="A66:A68"/>
    <mergeCell ref="B66:B68"/>
    <mergeCell ref="C66:C68"/>
    <mergeCell ref="I66:I68"/>
    <mergeCell ref="A69:A71"/>
    <mergeCell ref="B69:B71"/>
    <mergeCell ref="C69:C71"/>
    <mergeCell ref="I69:I71"/>
    <mergeCell ref="A60:A62"/>
    <mergeCell ref="B60:B62"/>
    <mergeCell ref="C60:C62"/>
    <mergeCell ref="I60:I62"/>
    <mergeCell ref="A63:A65"/>
    <mergeCell ref="B63:B65"/>
    <mergeCell ref="C63:C65"/>
    <mergeCell ref="I63:I65"/>
    <mergeCell ref="A78:A80"/>
    <mergeCell ref="B78:B80"/>
    <mergeCell ref="C78:C80"/>
    <mergeCell ref="I78:I80"/>
    <mergeCell ref="A81:A83"/>
    <mergeCell ref="B81:B83"/>
    <mergeCell ref="C81:C83"/>
    <mergeCell ref="I81:I83"/>
    <mergeCell ref="A72:A74"/>
    <mergeCell ref="B72:B74"/>
    <mergeCell ref="C72:C74"/>
    <mergeCell ref="I72:I74"/>
    <mergeCell ref="A75:A77"/>
    <mergeCell ref="B75:B77"/>
    <mergeCell ref="C75:C77"/>
    <mergeCell ref="I75:I77"/>
    <mergeCell ref="A93:B93"/>
    <mergeCell ref="C93:I93"/>
    <mergeCell ref="A95:A97"/>
    <mergeCell ref="B95:B97"/>
    <mergeCell ref="C95:C97"/>
    <mergeCell ref="I95:I97"/>
    <mergeCell ref="A84:A86"/>
    <mergeCell ref="B84:B86"/>
    <mergeCell ref="C84:C86"/>
    <mergeCell ref="I84:I86"/>
    <mergeCell ref="A87:A89"/>
    <mergeCell ref="B87:B89"/>
    <mergeCell ref="C87:C89"/>
    <mergeCell ref="I87:I89"/>
    <mergeCell ref="A104:A106"/>
    <mergeCell ref="B104:B106"/>
    <mergeCell ref="C104:C106"/>
    <mergeCell ref="I104:I106"/>
    <mergeCell ref="A107:A109"/>
    <mergeCell ref="B107:B109"/>
    <mergeCell ref="C107:C109"/>
    <mergeCell ref="I107:I109"/>
    <mergeCell ref="A98:A100"/>
    <mergeCell ref="B98:B100"/>
    <mergeCell ref="C98:C100"/>
    <mergeCell ref="I98:I100"/>
    <mergeCell ref="A101:A103"/>
    <mergeCell ref="B101:B103"/>
    <mergeCell ref="C101:C103"/>
    <mergeCell ref="I101:I103"/>
    <mergeCell ref="A116:A118"/>
    <mergeCell ref="B116:B118"/>
    <mergeCell ref="C116:C118"/>
    <mergeCell ref="I116:I118"/>
    <mergeCell ref="A119:A121"/>
    <mergeCell ref="B119:B121"/>
    <mergeCell ref="C119:C121"/>
    <mergeCell ref="I119:I121"/>
    <mergeCell ref="A110:A112"/>
    <mergeCell ref="B110:B112"/>
    <mergeCell ref="C110:C112"/>
    <mergeCell ref="I110:I112"/>
    <mergeCell ref="A113:A115"/>
    <mergeCell ref="B113:B115"/>
    <mergeCell ref="C113:C115"/>
    <mergeCell ref="I113:I115"/>
    <mergeCell ref="A128:A130"/>
    <mergeCell ref="B128:B130"/>
    <mergeCell ref="C128:C130"/>
    <mergeCell ref="I128:I130"/>
    <mergeCell ref="A131:A133"/>
    <mergeCell ref="B131:B133"/>
    <mergeCell ref="C131:C133"/>
    <mergeCell ref="I131:I133"/>
    <mergeCell ref="A122:A124"/>
    <mergeCell ref="B122:B124"/>
    <mergeCell ref="C122:C124"/>
    <mergeCell ref="I122:I124"/>
    <mergeCell ref="A125:A127"/>
    <mergeCell ref="B125:B127"/>
    <mergeCell ref="C125:C127"/>
    <mergeCell ref="I125:I1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72"/>
  <sheetViews>
    <sheetView zoomScaleNormal="100" workbookViewId="0">
      <selection activeCell="A3" sqref="A3"/>
    </sheetView>
  </sheetViews>
  <sheetFormatPr baseColWidth="10" defaultRowHeight="14.4" x14ac:dyDescent="0.3"/>
  <cols>
    <col min="1" max="1" width="57.33203125" customWidth="1"/>
    <col min="2" max="2" width="20.33203125" customWidth="1"/>
    <col min="3" max="4" width="23.88671875" customWidth="1"/>
    <col min="5" max="13" width="19.5546875" customWidth="1"/>
    <col min="14" max="17" width="21.33203125" customWidth="1"/>
  </cols>
  <sheetData>
    <row r="1" spans="1:17" x14ac:dyDescent="0.3">
      <c r="A1" s="1" t="s">
        <v>239</v>
      </c>
    </row>
    <row r="3" spans="1:17" ht="28.8" x14ac:dyDescent="0.3">
      <c r="A3" s="97" t="s">
        <v>45</v>
      </c>
      <c r="B3" s="97" t="s">
        <v>46</v>
      </c>
      <c r="C3" s="98" t="s">
        <v>47</v>
      </c>
      <c r="D3" s="98" t="s">
        <v>48</v>
      </c>
      <c r="E3" s="91" t="s">
        <v>141</v>
      </c>
      <c r="F3" s="92" t="s">
        <v>142</v>
      </c>
      <c r="G3" s="92" t="s">
        <v>143</v>
      </c>
      <c r="H3" s="92" t="s">
        <v>144</v>
      </c>
      <c r="I3" s="102" t="s">
        <v>145</v>
      </c>
      <c r="J3" s="102" t="s">
        <v>146</v>
      </c>
      <c r="K3" s="102" t="s">
        <v>147</v>
      </c>
      <c r="L3" s="102" t="s">
        <v>148</v>
      </c>
      <c r="M3" s="102" t="s">
        <v>149</v>
      </c>
      <c r="N3" s="102" t="s">
        <v>150</v>
      </c>
      <c r="O3" s="102" t="s">
        <v>151</v>
      </c>
      <c r="P3" s="102" t="s">
        <v>152</v>
      </c>
      <c r="Q3" s="103" t="s">
        <v>153</v>
      </c>
    </row>
    <row r="4" spans="1:17" x14ac:dyDescent="0.3">
      <c r="A4" s="247" t="s">
        <v>49</v>
      </c>
      <c r="B4" s="248"/>
      <c r="C4" s="248"/>
      <c r="D4" s="248"/>
      <c r="E4" s="249"/>
      <c r="F4" s="249"/>
      <c r="G4" s="249"/>
      <c r="H4" s="249"/>
      <c r="I4" s="250"/>
      <c r="J4" s="250"/>
      <c r="K4" s="250"/>
      <c r="L4" s="250"/>
      <c r="M4" s="250"/>
      <c r="N4" s="250"/>
      <c r="O4" s="250"/>
      <c r="P4" s="250"/>
      <c r="Q4" s="251"/>
    </row>
    <row r="5" spans="1:17" x14ac:dyDescent="0.3">
      <c r="A5" s="93" t="s">
        <v>50</v>
      </c>
      <c r="B5" s="94" t="s">
        <v>29</v>
      </c>
      <c r="C5" s="117" t="s">
        <v>51</v>
      </c>
      <c r="D5" s="117" t="s">
        <v>51</v>
      </c>
      <c r="E5" s="110">
        <v>7.9569999999999999</v>
      </c>
      <c r="F5" s="111">
        <v>7.0149999999999997</v>
      </c>
      <c r="G5" s="111">
        <v>8.0250000000000004</v>
      </c>
      <c r="H5" s="111">
        <v>7.5220000000000002</v>
      </c>
      <c r="I5" s="111">
        <v>7.7949999999999999</v>
      </c>
      <c r="J5" s="111">
        <v>8.2110000000000003</v>
      </c>
      <c r="K5" s="111">
        <v>7.9359999999999999</v>
      </c>
      <c r="L5" s="111">
        <v>8.0500000000000007</v>
      </c>
      <c r="M5" s="111">
        <v>8.0660000000000007</v>
      </c>
      <c r="N5" s="111">
        <v>7.68</v>
      </c>
      <c r="O5" s="111">
        <v>7.8639999999999999</v>
      </c>
      <c r="P5" s="111">
        <v>7.9889999999999999</v>
      </c>
      <c r="Q5" s="112">
        <v>7.867</v>
      </c>
    </row>
    <row r="6" spans="1:17" x14ac:dyDescent="0.3">
      <c r="A6" s="104" t="s">
        <v>52</v>
      </c>
      <c r="B6" s="105" t="s">
        <v>53</v>
      </c>
      <c r="C6" s="118"/>
      <c r="D6" s="118"/>
      <c r="E6" s="113">
        <v>4920</v>
      </c>
      <c r="F6" s="109">
        <v>5270</v>
      </c>
      <c r="G6" s="109">
        <v>2800</v>
      </c>
      <c r="H6" s="109">
        <v>2710</v>
      </c>
      <c r="I6" s="109">
        <v>4580</v>
      </c>
      <c r="J6" s="109">
        <v>6860</v>
      </c>
      <c r="K6" s="109">
        <v>1881</v>
      </c>
      <c r="L6" s="109">
        <v>1928</v>
      </c>
      <c r="M6" s="109">
        <v>3560</v>
      </c>
      <c r="N6" s="109">
        <v>1345</v>
      </c>
      <c r="O6" s="109">
        <v>3270</v>
      </c>
      <c r="P6" s="109">
        <v>4150</v>
      </c>
      <c r="Q6" s="114">
        <v>2500</v>
      </c>
    </row>
    <row r="7" spans="1:17" x14ac:dyDescent="0.3">
      <c r="A7" s="96" t="s">
        <v>54</v>
      </c>
      <c r="B7" s="96" t="s">
        <v>55</v>
      </c>
      <c r="C7" s="117" t="s">
        <v>56</v>
      </c>
      <c r="D7" s="117" t="s">
        <v>56</v>
      </c>
      <c r="E7" s="101">
        <v>24.2</v>
      </c>
      <c r="F7" s="129">
        <v>25.94</v>
      </c>
      <c r="G7" s="129">
        <v>32.86</v>
      </c>
      <c r="H7" s="129">
        <v>24.72</v>
      </c>
      <c r="I7" s="176">
        <v>25.22</v>
      </c>
      <c r="J7" s="176">
        <v>22.04</v>
      </c>
      <c r="K7" s="176">
        <v>23.08</v>
      </c>
      <c r="L7" s="176">
        <v>28.98</v>
      </c>
      <c r="M7" s="176">
        <v>27.46</v>
      </c>
      <c r="N7" s="176">
        <v>22.22</v>
      </c>
      <c r="O7" s="176">
        <v>20.78</v>
      </c>
      <c r="P7" s="176">
        <v>19.47</v>
      </c>
      <c r="Q7" s="180">
        <v>22.82</v>
      </c>
    </row>
    <row r="8" spans="1:17" x14ac:dyDescent="0.3">
      <c r="A8" s="247" t="s">
        <v>57</v>
      </c>
      <c r="B8" s="243"/>
      <c r="C8" s="243"/>
      <c r="D8" s="243"/>
      <c r="E8" s="244"/>
      <c r="F8" s="244"/>
      <c r="G8" s="244"/>
      <c r="H8" s="244"/>
      <c r="I8" s="245"/>
      <c r="J8" s="245"/>
      <c r="K8" s="245"/>
      <c r="L8" s="245"/>
      <c r="M8" s="245"/>
      <c r="N8" s="245"/>
      <c r="O8" s="245"/>
      <c r="P8" s="245"/>
      <c r="Q8" s="246"/>
    </row>
    <row r="9" spans="1:17" x14ac:dyDescent="0.3">
      <c r="A9" s="96" t="s">
        <v>58</v>
      </c>
      <c r="B9" s="96" t="s">
        <v>55</v>
      </c>
      <c r="C9" s="117" t="s">
        <v>59</v>
      </c>
      <c r="D9" s="117" t="s">
        <v>60</v>
      </c>
      <c r="E9" s="99">
        <v>0</v>
      </c>
      <c r="F9" s="170">
        <v>0</v>
      </c>
      <c r="G9" s="170">
        <v>0</v>
      </c>
      <c r="H9" s="170">
        <v>0</v>
      </c>
      <c r="I9" s="171">
        <v>0</v>
      </c>
      <c r="J9" s="171">
        <v>0</v>
      </c>
      <c r="K9" s="171">
        <v>0</v>
      </c>
      <c r="L9" s="171">
        <v>0</v>
      </c>
      <c r="M9" s="171">
        <v>0</v>
      </c>
      <c r="N9" s="171">
        <v>0</v>
      </c>
      <c r="O9" s="171">
        <v>0</v>
      </c>
      <c r="P9" s="171">
        <v>0</v>
      </c>
      <c r="Q9" s="172">
        <v>0</v>
      </c>
    </row>
    <row r="10" spans="1:17" x14ac:dyDescent="0.3">
      <c r="A10" s="96" t="s">
        <v>61</v>
      </c>
      <c r="B10" s="96" t="s">
        <v>55</v>
      </c>
      <c r="C10" s="117" t="s">
        <v>62</v>
      </c>
      <c r="D10" s="117" t="s">
        <v>62</v>
      </c>
      <c r="E10" s="100" t="s">
        <v>155</v>
      </c>
      <c r="F10" s="173" t="s">
        <v>155</v>
      </c>
      <c r="G10" s="173" t="s">
        <v>155</v>
      </c>
      <c r="H10" s="173">
        <v>0.06</v>
      </c>
      <c r="I10" s="174">
        <v>0.43</v>
      </c>
      <c r="J10" s="174">
        <v>1.38</v>
      </c>
      <c r="K10" s="174" t="s">
        <v>155</v>
      </c>
      <c r="L10" s="174">
        <v>0.05</v>
      </c>
      <c r="M10" s="174">
        <v>0.34</v>
      </c>
      <c r="N10" s="174">
        <v>0.1</v>
      </c>
      <c r="O10" s="174" t="s">
        <v>155</v>
      </c>
      <c r="P10" s="174">
        <v>3.14</v>
      </c>
      <c r="Q10" s="175">
        <v>7.0000000000000007E-2</v>
      </c>
    </row>
    <row r="11" spans="1:17" x14ac:dyDescent="0.3">
      <c r="A11" s="96" t="s">
        <v>63</v>
      </c>
      <c r="B11" s="96" t="s">
        <v>55</v>
      </c>
      <c r="C11" s="117" t="s">
        <v>64</v>
      </c>
      <c r="D11" s="117" t="s">
        <v>64</v>
      </c>
      <c r="E11" s="101" t="s">
        <v>155</v>
      </c>
      <c r="F11" s="176" t="s">
        <v>155</v>
      </c>
      <c r="G11" s="176">
        <v>0.34</v>
      </c>
      <c r="H11" s="176" t="s">
        <v>155</v>
      </c>
      <c r="I11" s="177" t="s">
        <v>155</v>
      </c>
      <c r="J11" s="177">
        <v>0.93</v>
      </c>
      <c r="K11" s="177" t="s">
        <v>155</v>
      </c>
      <c r="L11" s="177">
        <v>0.08</v>
      </c>
      <c r="M11" s="177">
        <v>0.23</v>
      </c>
      <c r="N11" s="177" t="s">
        <v>155</v>
      </c>
      <c r="O11" s="177" t="s">
        <v>155</v>
      </c>
      <c r="P11" s="177">
        <v>0.08</v>
      </c>
      <c r="Q11" s="178" t="s">
        <v>155</v>
      </c>
    </row>
    <row r="12" spans="1:17" x14ac:dyDescent="0.3">
      <c r="A12" s="242" t="s">
        <v>65</v>
      </c>
      <c r="B12" s="243"/>
      <c r="C12" s="243"/>
      <c r="D12" s="243"/>
      <c r="E12" s="244"/>
      <c r="F12" s="244"/>
      <c r="G12" s="244"/>
      <c r="H12" s="244"/>
      <c r="I12" s="245"/>
      <c r="J12" s="245"/>
      <c r="K12" s="245"/>
      <c r="L12" s="245"/>
      <c r="M12" s="245"/>
      <c r="N12" s="245"/>
      <c r="O12" s="245"/>
      <c r="P12" s="245"/>
      <c r="Q12" s="246"/>
    </row>
    <row r="13" spans="1:17" x14ac:dyDescent="0.3">
      <c r="A13" s="96" t="s">
        <v>66</v>
      </c>
      <c r="B13" s="96" t="s">
        <v>29</v>
      </c>
      <c r="C13" s="119" t="s">
        <v>67</v>
      </c>
      <c r="D13" s="119" t="s">
        <v>67</v>
      </c>
      <c r="E13" s="181" t="s">
        <v>215</v>
      </c>
      <c r="F13" s="182" t="s">
        <v>215</v>
      </c>
      <c r="G13" s="182" t="s">
        <v>215</v>
      </c>
      <c r="H13" s="182" t="s">
        <v>215</v>
      </c>
      <c r="I13" s="183" t="s">
        <v>215</v>
      </c>
      <c r="J13" s="183" t="s">
        <v>215</v>
      </c>
      <c r="K13" s="183" t="s">
        <v>215</v>
      </c>
      <c r="L13" s="183" t="s">
        <v>215</v>
      </c>
      <c r="M13" s="183" t="s">
        <v>215</v>
      </c>
      <c r="N13" s="183" t="s">
        <v>215</v>
      </c>
      <c r="O13" s="183" t="s">
        <v>215</v>
      </c>
      <c r="P13" s="183" t="s">
        <v>215</v>
      </c>
      <c r="Q13" s="184" t="s">
        <v>215</v>
      </c>
    </row>
    <row r="14" spans="1:17" x14ac:dyDescent="0.3">
      <c r="A14" s="96" t="s">
        <v>68</v>
      </c>
      <c r="B14" s="96" t="s">
        <v>69</v>
      </c>
      <c r="C14" s="119" t="s">
        <v>70</v>
      </c>
      <c r="D14" s="119" t="s">
        <v>71</v>
      </c>
      <c r="E14" s="185">
        <v>30</v>
      </c>
      <c r="F14" s="179">
        <v>36.5</v>
      </c>
      <c r="G14" s="179">
        <v>29.7</v>
      </c>
      <c r="H14" s="179">
        <v>33.1</v>
      </c>
      <c r="I14" s="186">
        <v>26.6</v>
      </c>
      <c r="J14" s="186">
        <v>31.8</v>
      </c>
      <c r="K14" s="186">
        <v>25</v>
      </c>
      <c r="L14" s="186">
        <v>27.7</v>
      </c>
      <c r="M14" s="186">
        <v>28.2</v>
      </c>
      <c r="N14" s="186">
        <v>23.6</v>
      </c>
      <c r="O14" s="186">
        <v>27.8</v>
      </c>
      <c r="P14" s="186">
        <v>23.8</v>
      </c>
      <c r="Q14" s="187">
        <v>22.9</v>
      </c>
    </row>
    <row r="15" spans="1:17" ht="28.8" x14ac:dyDescent="0.3">
      <c r="A15" s="96" t="s">
        <v>72</v>
      </c>
      <c r="B15" s="96" t="s">
        <v>73</v>
      </c>
      <c r="C15" s="119" t="s">
        <v>74</v>
      </c>
      <c r="D15" s="119" t="s">
        <v>74</v>
      </c>
      <c r="E15" s="188">
        <v>4</v>
      </c>
      <c r="F15" s="189">
        <v>7</v>
      </c>
      <c r="G15" s="189" t="s">
        <v>59</v>
      </c>
      <c r="H15" s="189">
        <v>5</v>
      </c>
      <c r="I15" s="189" t="s">
        <v>29</v>
      </c>
      <c r="J15" s="189">
        <v>12</v>
      </c>
      <c r="K15" s="189">
        <v>4</v>
      </c>
      <c r="L15" s="189">
        <v>5</v>
      </c>
      <c r="M15" s="189">
        <v>5</v>
      </c>
      <c r="N15" s="189">
        <v>2</v>
      </c>
      <c r="O15" s="189">
        <v>6</v>
      </c>
      <c r="P15" s="189">
        <v>3</v>
      </c>
      <c r="Q15" s="190">
        <v>3</v>
      </c>
    </row>
    <row r="16" spans="1:17" x14ac:dyDescent="0.3">
      <c r="A16" s="242" t="s">
        <v>75</v>
      </c>
      <c r="B16" s="243"/>
      <c r="C16" s="243"/>
      <c r="D16" s="243"/>
      <c r="E16" s="244"/>
      <c r="F16" s="244"/>
      <c r="G16" s="244"/>
      <c r="H16" s="244"/>
      <c r="I16" s="245"/>
      <c r="J16" s="245"/>
      <c r="K16" s="245"/>
      <c r="L16" s="245"/>
      <c r="M16" s="245"/>
      <c r="N16" s="245"/>
      <c r="O16" s="245"/>
      <c r="P16" s="245"/>
      <c r="Q16" s="246"/>
    </row>
    <row r="17" spans="1:17" ht="28.8" x14ac:dyDescent="0.3">
      <c r="A17" s="93" t="s">
        <v>76</v>
      </c>
      <c r="B17" s="93" t="s">
        <v>55</v>
      </c>
      <c r="C17" s="119" t="s">
        <v>77</v>
      </c>
      <c r="D17" s="119" t="s">
        <v>77</v>
      </c>
      <c r="E17" s="110">
        <v>67.651669155062422</v>
      </c>
      <c r="F17" s="111">
        <v>88.982007916706863</v>
      </c>
      <c r="G17" s="111">
        <v>81.14460608784357</v>
      </c>
      <c r="H17" s="111">
        <v>58.888508703322678</v>
      </c>
      <c r="I17" s="111">
        <v>64.722283887794077</v>
      </c>
      <c r="J17" s="111">
        <v>87.154458437769151</v>
      </c>
      <c r="K17" s="111">
        <v>71.474253934878703</v>
      </c>
      <c r="L17" s="111">
        <v>58.984609706632419</v>
      </c>
      <c r="M17" s="111">
        <v>46.563517145828342</v>
      </c>
      <c r="N17" s="111">
        <v>36.457572572076387</v>
      </c>
      <c r="O17" s="111">
        <v>85.825220061032979</v>
      </c>
      <c r="P17" s="111">
        <v>88.097170685345048</v>
      </c>
      <c r="Q17" s="112">
        <v>70.380685931710687</v>
      </c>
    </row>
    <row r="18" spans="1:17" x14ac:dyDescent="0.3">
      <c r="A18" s="115" t="s">
        <v>78</v>
      </c>
      <c r="B18" s="115" t="s">
        <v>55</v>
      </c>
      <c r="C18" s="117"/>
      <c r="D18" s="117"/>
      <c r="E18" s="121">
        <v>41.86</v>
      </c>
      <c r="F18" s="122">
        <v>41.6</v>
      </c>
      <c r="G18" s="122">
        <v>13.52</v>
      </c>
      <c r="H18" s="122">
        <v>34.380000000000003</v>
      </c>
      <c r="I18" s="123">
        <v>37.92</v>
      </c>
      <c r="J18" s="123">
        <v>37.700000000000003</v>
      </c>
      <c r="K18" s="123">
        <v>34.47</v>
      </c>
      <c r="L18" s="123">
        <v>29.89</v>
      </c>
      <c r="M18" s="123">
        <v>32.21</v>
      </c>
      <c r="N18" s="123">
        <v>35.5</v>
      </c>
      <c r="O18" s="123">
        <v>38.76</v>
      </c>
      <c r="P18" s="123">
        <v>39.47</v>
      </c>
      <c r="Q18" s="124">
        <v>37.840000000000003</v>
      </c>
    </row>
    <row r="19" spans="1:17" x14ac:dyDescent="0.3">
      <c r="A19" s="115" t="s">
        <v>79</v>
      </c>
      <c r="B19" s="115" t="s">
        <v>55</v>
      </c>
      <c r="C19" s="117"/>
      <c r="D19" s="117"/>
      <c r="E19" s="121">
        <v>0.57399999999999995</v>
      </c>
      <c r="F19" s="122">
        <v>0.35499999999999998</v>
      </c>
      <c r="G19" s="122">
        <v>0.40600000000000003</v>
      </c>
      <c r="H19" s="122">
        <v>0.63100000000000001</v>
      </c>
      <c r="I19" s="123">
        <v>0.55600000000000005</v>
      </c>
      <c r="J19" s="123">
        <v>0.65</v>
      </c>
      <c r="K19" s="123">
        <v>0.55000000000000004</v>
      </c>
      <c r="L19" s="123">
        <v>0.41</v>
      </c>
      <c r="M19" s="123">
        <v>0.60699999999999998</v>
      </c>
      <c r="N19" s="123">
        <v>0.73099999999999998</v>
      </c>
      <c r="O19" s="123">
        <v>0.55800000000000005</v>
      </c>
      <c r="P19" s="123">
        <v>0.497</v>
      </c>
      <c r="Q19" s="124">
        <v>0.51300000000000001</v>
      </c>
    </row>
    <row r="20" spans="1:17" x14ac:dyDescent="0.3">
      <c r="A20" s="115" t="s">
        <v>80</v>
      </c>
      <c r="B20" s="115" t="s">
        <v>55</v>
      </c>
      <c r="C20" s="117"/>
      <c r="D20" s="117"/>
      <c r="E20" s="121">
        <v>0.57299999999999995</v>
      </c>
      <c r="F20" s="122">
        <v>0.35399999999999998</v>
      </c>
      <c r="G20" s="122">
        <v>0.40600000000000003</v>
      </c>
      <c r="H20" s="122">
        <v>0.629</v>
      </c>
      <c r="I20" s="123">
        <v>0.55500000000000005</v>
      </c>
      <c r="J20" s="123">
        <v>0.64500000000000002</v>
      </c>
      <c r="K20" s="123">
        <v>0.55000000000000004</v>
      </c>
      <c r="L20" s="123">
        <v>0.41</v>
      </c>
      <c r="M20" s="123">
        <v>0.60699999999999998</v>
      </c>
      <c r="N20" s="123">
        <v>0.73099999999999998</v>
      </c>
      <c r="O20" s="123">
        <v>0.55800000000000005</v>
      </c>
      <c r="P20" s="123">
        <v>0.497</v>
      </c>
      <c r="Q20" s="124">
        <v>0.51200000000000001</v>
      </c>
    </row>
    <row r="21" spans="1:17" x14ac:dyDescent="0.3">
      <c r="A21" s="115" t="s">
        <v>81</v>
      </c>
      <c r="B21" s="115" t="s">
        <v>82</v>
      </c>
      <c r="C21" s="117"/>
      <c r="D21" s="117"/>
      <c r="E21" s="121">
        <v>11</v>
      </c>
      <c r="F21" s="122">
        <v>5</v>
      </c>
      <c r="G21" s="122">
        <v>1</v>
      </c>
      <c r="H21" s="122">
        <v>19</v>
      </c>
      <c r="I21" s="123">
        <v>9</v>
      </c>
      <c r="J21" s="123">
        <v>57</v>
      </c>
      <c r="K21" s="123">
        <v>2</v>
      </c>
      <c r="L21" s="123">
        <v>2</v>
      </c>
      <c r="M21" s="123">
        <v>2</v>
      </c>
      <c r="N21" s="123">
        <v>1</v>
      </c>
      <c r="O21" s="109" t="s">
        <v>156</v>
      </c>
      <c r="P21" s="123">
        <v>2</v>
      </c>
      <c r="Q21" s="124">
        <v>2</v>
      </c>
    </row>
    <row r="22" spans="1:17" x14ac:dyDescent="0.3">
      <c r="A22" s="96" t="s">
        <v>83</v>
      </c>
      <c r="B22" s="96" t="s">
        <v>82</v>
      </c>
      <c r="C22" s="117"/>
      <c r="D22" s="117"/>
      <c r="E22" s="113" t="s">
        <v>156</v>
      </c>
      <c r="F22" s="109" t="s">
        <v>156</v>
      </c>
      <c r="G22" s="109" t="s">
        <v>156</v>
      </c>
      <c r="H22" s="109" t="s">
        <v>156</v>
      </c>
      <c r="I22" s="109" t="s">
        <v>156</v>
      </c>
      <c r="J22" s="109" t="s">
        <v>156</v>
      </c>
      <c r="K22" s="109" t="s">
        <v>156</v>
      </c>
      <c r="L22" s="109" t="s">
        <v>156</v>
      </c>
      <c r="M22" s="109" t="s">
        <v>156</v>
      </c>
      <c r="N22" s="109" t="s">
        <v>156</v>
      </c>
      <c r="O22" s="109" t="s">
        <v>156</v>
      </c>
      <c r="P22" s="109" t="s">
        <v>156</v>
      </c>
      <c r="Q22" s="114" t="s">
        <v>156</v>
      </c>
    </row>
    <row r="23" spans="1:17" x14ac:dyDescent="0.3">
      <c r="A23" s="96" t="s">
        <v>84</v>
      </c>
      <c r="B23" s="96" t="s">
        <v>82</v>
      </c>
      <c r="C23" s="117"/>
      <c r="D23" s="117"/>
      <c r="E23" s="113" t="s">
        <v>156</v>
      </c>
      <c r="F23" s="109" t="s">
        <v>156</v>
      </c>
      <c r="G23" s="109" t="s">
        <v>156</v>
      </c>
      <c r="H23" s="109" t="s">
        <v>156</v>
      </c>
      <c r="I23" s="109" t="s">
        <v>156</v>
      </c>
      <c r="J23" s="109" t="s">
        <v>156</v>
      </c>
      <c r="K23" s="109" t="s">
        <v>156</v>
      </c>
      <c r="L23" s="109" t="s">
        <v>156</v>
      </c>
      <c r="M23" s="109" t="s">
        <v>156</v>
      </c>
      <c r="N23" s="109" t="s">
        <v>156</v>
      </c>
      <c r="O23" s="109" t="s">
        <v>156</v>
      </c>
      <c r="P23" s="109" t="s">
        <v>156</v>
      </c>
      <c r="Q23" s="114" t="s">
        <v>156</v>
      </c>
    </row>
    <row r="24" spans="1:17" x14ac:dyDescent="0.3">
      <c r="A24" s="115" t="s">
        <v>85</v>
      </c>
      <c r="B24" s="115" t="s">
        <v>86</v>
      </c>
      <c r="C24" s="117"/>
      <c r="D24" s="117"/>
      <c r="E24" s="121">
        <v>803</v>
      </c>
      <c r="F24" s="122">
        <v>474</v>
      </c>
      <c r="G24" s="122">
        <v>464</v>
      </c>
      <c r="H24" s="122">
        <v>755</v>
      </c>
      <c r="I24" s="123">
        <v>716</v>
      </c>
      <c r="J24" s="123">
        <v>929</v>
      </c>
      <c r="K24" s="123">
        <v>995</v>
      </c>
      <c r="L24" s="123">
        <v>759</v>
      </c>
      <c r="M24" s="123">
        <v>774</v>
      </c>
      <c r="N24" s="123">
        <v>1446</v>
      </c>
      <c r="O24" s="123">
        <v>751</v>
      </c>
      <c r="P24" s="123">
        <v>691</v>
      </c>
      <c r="Q24" s="124">
        <v>616</v>
      </c>
    </row>
    <row r="25" spans="1:17" x14ac:dyDescent="0.3">
      <c r="A25" s="115" t="s">
        <v>87</v>
      </c>
      <c r="B25" s="115" t="s">
        <v>88</v>
      </c>
      <c r="C25" s="117"/>
      <c r="D25" s="117"/>
      <c r="E25" s="121">
        <v>1589</v>
      </c>
      <c r="F25" s="122">
        <v>1328</v>
      </c>
      <c r="G25" s="122">
        <v>622</v>
      </c>
      <c r="H25" s="122">
        <v>1147</v>
      </c>
      <c r="I25" s="123">
        <v>1442</v>
      </c>
      <c r="J25" s="123">
        <v>1984</v>
      </c>
      <c r="K25" s="123">
        <v>1245</v>
      </c>
      <c r="L25" s="123">
        <v>1267</v>
      </c>
      <c r="M25" s="123">
        <v>1935</v>
      </c>
      <c r="N25" s="123">
        <v>1117</v>
      </c>
      <c r="O25" s="123">
        <v>1990</v>
      </c>
      <c r="P25" s="123">
        <v>2281</v>
      </c>
      <c r="Q25" s="124">
        <v>1194</v>
      </c>
    </row>
    <row r="26" spans="1:17" x14ac:dyDescent="0.3">
      <c r="A26" s="115" t="s">
        <v>89</v>
      </c>
      <c r="B26" s="115" t="s">
        <v>90</v>
      </c>
      <c r="C26" s="117"/>
      <c r="D26" s="117"/>
      <c r="E26" s="121">
        <v>383</v>
      </c>
      <c r="F26" s="122">
        <v>361</v>
      </c>
      <c r="G26" s="122">
        <v>263</v>
      </c>
      <c r="H26" s="122">
        <v>488</v>
      </c>
      <c r="I26" s="123">
        <v>471</v>
      </c>
      <c r="J26" s="123">
        <v>577</v>
      </c>
      <c r="K26" s="123">
        <v>726</v>
      </c>
      <c r="L26" s="123">
        <v>590</v>
      </c>
      <c r="M26" s="123">
        <v>470</v>
      </c>
      <c r="N26" s="123">
        <v>632</v>
      </c>
      <c r="O26" s="123">
        <v>452</v>
      </c>
      <c r="P26" s="123">
        <v>503</v>
      </c>
      <c r="Q26" s="124">
        <v>572</v>
      </c>
    </row>
    <row r="27" spans="1:17" x14ac:dyDescent="0.3">
      <c r="A27" s="115" t="s">
        <v>91</v>
      </c>
      <c r="B27" s="115" t="s">
        <v>92</v>
      </c>
      <c r="C27" s="117"/>
      <c r="D27" s="117"/>
      <c r="E27" s="121">
        <v>2899</v>
      </c>
      <c r="F27" s="122">
        <v>2703</v>
      </c>
      <c r="G27" s="122">
        <v>1242</v>
      </c>
      <c r="H27" s="122">
        <v>5568</v>
      </c>
      <c r="I27" s="123">
        <v>3265</v>
      </c>
      <c r="J27" s="123">
        <v>9275</v>
      </c>
      <c r="K27" s="123">
        <v>4704</v>
      </c>
      <c r="L27" s="123">
        <v>5645</v>
      </c>
      <c r="M27" s="123">
        <v>4329</v>
      </c>
      <c r="N27" s="123">
        <v>8110</v>
      </c>
      <c r="O27" s="123">
        <v>2869</v>
      </c>
      <c r="P27" s="123">
        <v>4264</v>
      </c>
      <c r="Q27" s="124">
        <v>3614</v>
      </c>
    </row>
    <row r="28" spans="1:17" x14ac:dyDescent="0.3">
      <c r="A28" s="115" t="s">
        <v>93</v>
      </c>
      <c r="B28" s="115" t="s">
        <v>29</v>
      </c>
      <c r="C28" s="117"/>
      <c r="D28" s="117"/>
      <c r="E28" s="121">
        <v>18</v>
      </c>
      <c r="F28" s="122">
        <v>31</v>
      </c>
      <c r="G28" s="122">
        <v>11.1</v>
      </c>
      <c r="H28" s="122">
        <v>13.9</v>
      </c>
      <c r="I28" s="123">
        <v>17.600000000000001</v>
      </c>
      <c r="J28" s="123">
        <v>13.1</v>
      </c>
      <c r="K28" s="123">
        <v>14.9</v>
      </c>
      <c r="L28" s="123">
        <v>21.5</v>
      </c>
      <c r="M28" s="123">
        <v>14.9</v>
      </c>
      <c r="N28" s="123">
        <v>11.1</v>
      </c>
      <c r="O28" s="123">
        <v>14.8</v>
      </c>
      <c r="P28" s="123">
        <v>15.9</v>
      </c>
      <c r="Q28" s="124">
        <v>17.3</v>
      </c>
    </row>
    <row r="29" spans="1:17" x14ac:dyDescent="0.3">
      <c r="A29" s="115" t="s">
        <v>94</v>
      </c>
      <c r="B29" s="115"/>
      <c r="C29" s="117"/>
      <c r="D29" s="117"/>
      <c r="E29" s="125">
        <v>1</v>
      </c>
      <c r="F29" s="126">
        <v>1</v>
      </c>
      <c r="G29" s="126">
        <v>2</v>
      </c>
      <c r="H29" s="126">
        <v>2</v>
      </c>
      <c r="I29" s="126">
        <v>1</v>
      </c>
      <c r="J29" s="126">
        <v>3</v>
      </c>
      <c r="K29" s="126">
        <v>2</v>
      </c>
      <c r="L29" s="126">
        <v>2</v>
      </c>
      <c r="M29" s="126">
        <v>2</v>
      </c>
      <c r="N29" s="126">
        <v>2</v>
      </c>
      <c r="O29" s="126">
        <v>1</v>
      </c>
      <c r="P29" s="126">
        <v>1</v>
      </c>
      <c r="Q29" s="127">
        <v>1</v>
      </c>
    </row>
    <row r="30" spans="1:17" x14ac:dyDescent="0.3">
      <c r="A30" s="247" t="s">
        <v>95</v>
      </c>
      <c r="B30" s="243"/>
      <c r="C30" s="243"/>
      <c r="D30" s="243"/>
      <c r="E30" s="244"/>
      <c r="F30" s="244"/>
      <c r="G30" s="244"/>
      <c r="H30" s="244"/>
      <c r="I30" s="245"/>
      <c r="J30" s="245"/>
      <c r="K30" s="245"/>
      <c r="L30" s="245"/>
      <c r="M30" s="245"/>
      <c r="N30" s="245"/>
      <c r="O30" s="245"/>
      <c r="P30" s="245"/>
      <c r="Q30" s="246"/>
    </row>
    <row r="31" spans="1:17" x14ac:dyDescent="0.3">
      <c r="A31" s="96" t="s">
        <v>96</v>
      </c>
      <c r="B31" s="96" t="s">
        <v>97</v>
      </c>
      <c r="C31" s="117">
        <v>20</v>
      </c>
      <c r="D31" s="117">
        <v>20</v>
      </c>
      <c r="E31" s="110">
        <v>1.4797474080215067</v>
      </c>
      <c r="F31" s="111" t="s">
        <v>157</v>
      </c>
      <c r="G31" s="111" t="s">
        <v>157</v>
      </c>
      <c r="H31" s="111">
        <v>2.4000591118595298</v>
      </c>
      <c r="I31" s="111">
        <v>2.2499613367715638</v>
      </c>
      <c r="J31" s="111">
        <v>1.1938729527177818</v>
      </c>
      <c r="K31" s="111">
        <v>2.9068540429612431</v>
      </c>
      <c r="L31" s="111">
        <v>3.3262915229343681</v>
      </c>
      <c r="M31" s="111">
        <v>3.2978328875687746</v>
      </c>
      <c r="N31" s="111">
        <v>3.6230596173702718</v>
      </c>
      <c r="O31" s="111" t="s">
        <v>157</v>
      </c>
      <c r="P31" s="111">
        <v>1.4130523079379671</v>
      </c>
      <c r="Q31" s="112">
        <v>2.0993602287102457</v>
      </c>
    </row>
    <row r="32" spans="1:17" x14ac:dyDescent="0.3">
      <c r="A32" s="96" t="s">
        <v>98</v>
      </c>
      <c r="B32" s="96" t="s">
        <v>97</v>
      </c>
      <c r="C32" s="117">
        <v>1.5</v>
      </c>
      <c r="D32" s="117">
        <v>1.5</v>
      </c>
      <c r="E32" s="113">
        <v>1.0794825443655696</v>
      </c>
      <c r="F32" s="109" t="s">
        <v>154</v>
      </c>
      <c r="G32" s="109">
        <v>0.62180640345210014</v>
      </c>
      <c r="H32" s="109">
        <v>0.63298121825583442</v>
      </c>
      <c r="I32" s="109" t="s">
        <v>154</v>
      </c>
      <c r="J32" s="109">
        <v>0.70942349490545165</v>
      </c>
      <c r="K32" s="109">
        <v>1.0842815589733668</v>
      </c>
      <c r="L32" s="109">
        <v>0.69590553628181973</v>
      </c>
      <c r="M32" s="109" t="s">
        <v>154</v>
      </c>
      <c r="N32" s="109">
        <v>0.59402868090252847</v>
      </c>
      <c r="O32" s="109">
        <v>0.70366572167951147</v>
      </c>
      <c r="P32" s="109">
        <v>0.68453453912552609</v>
      </c>
      <c r="Q32" s="114" t="s">
        <v>158</v>
      </c>
    </row>
    <row r="33" spans="1:17" x14ac:dyDescent="0.3">
      <c r="A33" s="96" t="s">
        <v>99</v>
      </c>
      <c r="B33" s="96" t="s">
        <v>97</v>
      </c>
      <c r="C33" s="117">
        <v>100</v>
      </c>
      <c r="D33" s="117">
        <v>100</v>
      </c>
      <c r="E33" s="113" t="s">
        <v>159</v>
      </c>
      <c r="F33" s="109" t="s">
        <v>159</v>
      </c>
      <c r="G33" s="109" t="s">
        <v>159</v>
      </c>
      <c r="H33" s="109" t="s">
        <v>159</v>
      </c>
      <c r="I33" s="109" t="s">
        <v>159</v>
      </c>
      <c r="J33" s="109" t="s">
        <v>159</v>
      </c>
      <c r="K33" s="109" t="s">
        <v>159</v>
      </c>
      <c r="L33" s="109" t="s">
        <v>159</v>
      </c>
      <c r="M33" s="109" t="s">
        <v>159</v>
      </c>
      <c r="N33" s="109" t="s">
        <v>159</v>
      </c>
      <c r="O33" s="109" t="s">
        <v>159</v>
      </c>
      <c r="P33" s="109" t="s">
        <v>159</v>
      </c>
      <c r="Q33" s="114" t="s">
        <v>159</v>
      </c>
    </row>
    <row r="34" spans="1:17" x14ac:dyDescent="0.3">
      <c r="A34" s="96" t="s">
        <v>100</v>
      </c>
      <c r="B34" s="96" t="s">
        <v>97</v>
      </c>
      <c r="C34" s="117">
        <v>100</v>
      </c>
      <c r="D34" s="117">
        <v>100</v>
      </c>
      <c r="E34" s="113">
        <v>19.537902928647465</v>
      </c>
      <c r="F34" s="109">
        <v>32.765466019110448</v>
      </c>
      <c r="G34" s="109">
        <v>25.815252516419989</v>
      </c>
      <c r="H34" s="109">
        <v>37.805120688310048</v>
      </c>
      <c r="I34" s="109">
        <v>23.013905682115464</v>
      </c>
      <c r="J34" s="109">
        <v>47.171013567376455</v>
      </c>
      <c r="K34" s="109">
        <v>61.837783728870839</v>
      </c>
      <c r="L34" s="109">
        <v>20.83592588374162</v>
      </c>
      <c r="M34" s="109">
        <v>28.409690497278174</v>
      </c>
      <c r="N34" s="109">
        <v>16.829898067803018</v>
      </c>
      <c r="O34" s="109">
        <v>28.348689656799944</v>
      </c>
      <c r="P34" s="109">
        <v>24.501527547250124</v>
      </c>
      <c r="Q34" s="114">
        <v>29.810175601023669</v>
      </c>
    </row>
    <row r="35" spans="1:17" x14ac:dyDescent="0.3">
      <c r="A35" s="96" t="s">
        <v>101</v>
      </c>
      <c r="B35" s="96" t="s">
        <v>97</v>
      </c>
      <c r="C35" s="117">
        <v>1</v>
      </c>
      <c r="D35" s="117">
        <v>1</v>
      </c>
      <c r="E35" s="113" t="s">
        <v>160</v>
      </c>
      <c r="F35" s="109" t="s">
        <v>160</v>
      </c>
      <c r="G35" s="109" t="s">
        <v>160</v>
      </c>
      <c r="H35" s="109" t="s">
        <v>160</v>
      </c>
      <c r="I35" s="109" t="s">
        <v>160</v>
      </c>
      <c r="J35" s="109" t="s">
        <v>160</v>
      </c>
      <c r="K35" s="109">
        <v>5.4832926549300318E-2</v>
      </c>
      <c r="L35" s="109">
        <v>5.3360007324465421E-2</v>
      </c>
      <c r="M35" s="109">
        <v>5.2324513074816108E-2</v>
      </c>
      <c r="N35" s="109" t="s">
        <v>160</v>
      </c>
      <c r="O35" s="109" t="s">
        <v>160</v>
      </c>
      <c r="P35" s="109" t="s">
        <v>160</v>
      </c>
      <c r="Q35" s="114" t="s">
        <v>160</v>
      </c>
    </row>
    <row r="36" spans="1:17" x14ac:dyDescent="0.3">
      <c r="A36" s="96" t="s">
        <v>102</v>
      </c>
      <c r="B36" s="96" t="s">
        <v>97</v>
      </c>
      <c r="C36" s="117">
        <v>50</v>
      </c>
      <c r="D36" s="117">
        <v>50</v>
      </c>
      <c r="E36" s="113">
        <v>6.198199915270675</v>
      </c>
      <c r="F36" s="109">
        <v>4.955065443238567</v>
      </c>
      <c r="G36" s="109">
        <v>5.68697976860655</v>
      </c>
      <c r="H36" s="109">
        <v>9.567003797272152</v>
      </c>
      <c r="I36" s="109">
        <v>10.370506127287824</v>
      </c>
      <c r="J36" s="109">
        <v>4.7398954501477775</v>
      </c>
      <c r="K36" s="109">
        <v>14.632259121033508</v>
      </c>
      <c r="L36" s="109">
        <v>10.29413871265711</v>
      </c>
      <c r="M36" s="109">
        <v>11.727384732947428</v>
      </c>
      <c r="N36" s="109">
        <v>5.8452442454951274</v>
      </c>
      <c r="O36" s="109">
        <v>5.2415474360336258</v>
      </c>
      <c r="P36" s="109">
        <v>5.1550670165193582</v>
      </c>
      <c r="Q36" s="114">
        <v>10.345334586499613</v>
      </c>
    </row>
    <row r="37" spans="1:17" x14ac:dyDescent="0.3">
      <c r="A37" s="96" t="s">
        <v>103</v>
      </c>
      <c r="B37" s="96" t="s">
        <v>97</v>
      </c>
      <c r="C37" s="117">
        <v>100</v>
      </c>
      <c r="D37" s="117">
        <v>100</v>
      </c>
      <c r="E37" s="113" t="s">
        <v>159</v>
      </c>
      <c r="F37" s="109" t="s">
        <v>159</v>
      </c>
      <c r="G37" s="109" t="s">
        <v>159</v>
      </c>
      <c r="H37" s="109">
        <v>22.328608469774501</v>
      </c>
      <c r="I37" s="109" t="s">
        <v>159</v>
      </c>
      <c r="J37" s="109" t="s">
        <v>159</v>
      </c>
      <c r="K37" s="109">
        <v>48.887702843876959</v>
      </c>
      <c r="L37" s="109">
        <v>21.316606401539016</v>
      </c>
      <c r="M37" s="109">
        <v>41.888865379303667</v>
      </c>
      <c r="N37" s="109" t="s">
        <v>159</v>
      </c>
      <c r="O37" s="109" t="s">
        <v>159</v>
      </c>
      <c r="P37" s="109" t="s">
        <v>159</v>
      </c>
      <c r="Q37" s="114">
        <v>29.158165152565424</v>
      </c>
    </row>
    <row r="38" spans="1:17" x14ac:dyDescent="0.3">
      <c r="A38" s="96" t="s">
        <v>104</v>
      </c>
      <c r="B38" s="96" t="s">
        <v>97</v>
      </c>
      <c r="C38" s="117">
        <v>400</v>
      </c>
      <c r="D38" s="117">
        <v>400</v>
      </c>
      <c r="E38" s="101">
        <v>172.89229851164157</v>
      </c>
      <c r="F38" s="129">
        <v>63.122097111345433</v>
      </c>
      <c r="G38" s="129">
        <v>153.82616887328342</v>
      </c>
      <c r="H38" s="129">
        <v>331.6603999917445</v>
      </c>
      <c r="I38" s="129">
        <v>101.81697155616304</v>
      </c>
      <c r="J38" s="129">
        <v>244.51215669544723</v>
      </c>
      <c r="K38" s="129">
        <v>256.1856774617915</v>
      </c>
      <c r="L38" s="129">
        <v>179.13746850716964</v>
      </c>
      <c r="M38" s="129">
        <v>126.23706706720112</v>
      </c>
      <c r="N38" s="129">
        <v>112.65534385695271</v>
      </c>
      <c r="O38" s="129">
        <v>118.56423958860094</v>
      </c>
      <c r="P38" s="129">
        <v>117.411092545933</v>
      </c>
      <c r="Q38" s="130">
        <v>117.2263355776094</v>
      </c>
    </row>
    <row r="39" spans="1:17" x14ac:dyDescent="0.3">
      <c r="A39" s="242" t="s">
        <v>105</v>
      </c>
      <c r="B39" s="243"/>
      <c r="C39" s="243"/>
      <c r="D39" s="243"/>
      <c r="E39" s="244"/>
      <c r="F39" s="244"/>
      <c r="G39" s="244"/>
      <c r="H39" s="244"/>
      <c r="I39" s="245"/>
      <c r="J39" s="245"/>
      <c r="K39" s="245"/>
      <c r="L39" s="245"/>
      <c r="M39" s="245"/>
      <c r="N39" s="245"/>
      <c r="O39" s="245"/>
      <c r="P39" s="245"/>
      <c r="Q39" s="246"/>
    </row>
    <row r="40" spans="1:17" x14ac:dyDescent="0.3">
      <c r="A40" s="106" t="s">
        <v>106</v>
      </c>
      <c r="B40" s="106" t="s">
        <v>97</v>
      </c>
      <c r="C40" s="118" t="s">
        <v>107</v>
      </c>
      <c r="D40" s="118" t="s">
        <v>107</v>
      </c>
      <c r="E40" s="110">
        <v>20.850004748300822</v>
      </c>
      <c r="F40" s="111">
        <v>25.680072920733334</v>
      </c>
      <c r="G40" s="111">
        <v>13.119873867657958</v>
      </c>
      <c r="H40" s="111">
        <v>19.082589997302065</v>
      </c>
      <c r="I40" s="111">
        <v>18.265447946842112</v>
      </c>
      <c r="J40" s="111">
        <v>27.483052498367133</v>
      </c>
      <c r="K40" s="111">
        <v>28.251522520138334</v>
      </c>
      <c r="L40" s="111">
        <v>22.426999382994392</v>
      </c>
      <c r="M40" s="111">
        <v>19.565189632413617</v>
      </c>
      <c r="N40" s="111">
        <v>35.202838206827408</v>
      </c>
      <c r="O40" s="111">
        <v>33.743177860659678</v>
      </c>
      <c r="P40" s="111">
        <v>40.151604226857884</v>
      </c>
      <c r="Q40" s="112">
        <v>35.010330244523423</v>
      </c>
    </row>
    <row r="41" spans="1:17" x14ac:dyDescent="0.3">
      <c r="A41" s="106" t="s">
        <v>108</v>
      </c>
      <c r="B41" s="106" t="s">
        <v>97</v>
      </c>
      <c r="C41" s="118" t="s">
        <v>109</v>
      </c>
      <c r="D41" s="118" t="s">
        <v>109</v>
      </c>
      <c r="E41" s="113">
        <v>42.410805113020992</v>
      </c>
      <c r="F41" s="109">
        <v>47.858317715912129</v>
      </c>
      <c r="G41" s="109">
        <v>21.223325374152576</v>
      </c>
      <c r="H41" s="109">
        <v>46.818912667799239</v>
      </c>
      <c r="I41" s="109">
        <v>32.549964930910946</v>
      </c>
      <c r="J41" s="109">
        <v>49.002801152748944</v>
      </c>
      <c r="K41" s="109">
        <v>48.5026138841313</v>
      </c>
      <c r="L41" s="109">
        <v>35.921210876152045</v>
      </c>
      <c r="M41" s="109">
        <v>32.71299706539557</v>
      </c>
      <c r="N41" s="109">
        <v>52.217543340127328</v>
      </c>
      <c r="O41" s="109">
        <v>63.768886973958537</v>
      </c>
      <c r="P41" s="109">
        <v>61.462840316497854</v>
      </c>
      <c r="Q41" s="114">
        <v>57.053871509593712</v>
      </c>
    </row>
    <row r="42" spans="1:17" x14ac:dyDescent="0.3">
      <c r="A42" s="106" t="s">
        <v>110</v>
      </c>
      <c r="B42" s="106" t="s">
        <v>97</v>
      </c>
      <c r="C42" s="118" t="s">
        <v>109</v>
      </c>
      <c r="D42" s="118" t="s">
        <v>109</v>
      </c>
      <c r="E42" s="113">
        <v>40.752282008042521</v>
      </c>
      <c r="F42" s="109">
        <v>52.527421883318176</v>
      </c>
      <c r="G42" s="109">
        <v>20.065689444653344</v>
      </c>
      <c r="H42" s="109">
        <v>43.268663365975591</v>
      </c>
      <c r="I42" s="109">
        <v>37.233413122408919</v>
      </c>
      <c r="J42" s="109">
        <v>45.632238110496374</v>
      </c>
      <c r="K42" s="109">
        <v>37.252007570801879</v>
      </c>
      <c r="L42" s="109">
        <v>33.260380440881519</v>
      </c>
      <c r="M42" s="109">
        <v>30.208652792446628</v>
      </c>
      <c r="N42" s="109">
        <v>54.271042235525584</v>
      </c>
      <c r="O42" s="109">
        <v>55.190112941587437</v>
      </c>
      <c r="P42" s="109">
        <v>41.387038203068897</v>
      </c>
      <c r="Q42" s="114">
        <v>43.568410970962475</v>
      </c>
    </row>
    <row r="43" spans="1:17" x14ac:dyDescent="0.3">
      <c r="A43" s="106" t="s">
        <v>111</v>
      </c>
      <c r="B43" s="106" t="s">
        <v>97</v>
      </c>
      <c r="C43" s="118" t="s">
        <v>109</v>
      </c>
      <c r="D43" s="118" t="s">
        <v>109</v>
      </c>
      <c r="E43" s="113">
        <v>191.91481643322348</v>
      </c>
      <c r="F43" s="109">
        <v>115.26850913283714</v>
      </c>
      <c r="G43" s="109">
        <v>75.503587846227646</v>
      </c>
      <c r="H43" s="109">
        <v>142.45375323567347</v>
      </c>
      <c r="I43" s="109">
        <v>165.79406597902843</v>
      </c>
      <c r="J43" s="109">
        <v>203.53015293602073</v>
      </c>
      <c r="K43" s="109">
        <v>152.00819196676204</v>
      </c>
      <c r="L43" s="109">
        <v>131.14092859547574</v>
      </c>
      <c r="M43" s="109">
        <v>128.03460095451473</v>
      </c>
      <c r="N43" s="109">
        <v>183.64147264561635</v>
      </c>
      <c r="O43" s="109">
        <v>184.72960083039115</v>
      </c>
      <c r="P43" s="109">
        <v>185.93281341975725</v>
      </c>
      <c r="Q43" s="114">
        <v>144.45002923110775</v>
      </c>
    </row>
    <row r="44" spans="1:17" x14ac:dyDescent="0.3">
      <c r="A44" s="96" t="s">
        <v>112</v>
      </c>
      <c r="B44" s="96" t="s">
        <v>97</v>
      </c>
      <c r="C44" s="116"/>
      <c r="D44" s="116"/>
      <c r="E44" s="113">
        <v>6.871024292053681</v>
      </c>
      <c r="F44" s="109">
        <v>12.840036460366667</v>
      </c>
      <c r="G44" s="109">
        <v>6.3026845050513716</v>
      </c>
      <c r="H44" s="109">
        <v>6.6567174409193228</v>
      </c>
      <c r="I44" s="109">
        <v>14.518689393643731</v>
      </c>
      <c r="J44" s="109">
        <v>21.260474574208541</v>
      </c>
      <c r="K44" s="109">
        <v>14.500781470513482</v>
      </c>
      <c r="L44" s="109">
        <v>7.982491305811565</v>
      </c>
      <c r="M44" s="109">
        <v>9.7043340576771548</v>
      </c>
      <c r="N44" s="109">
        <v>22.00177387926713</v>
      </c>
      <c r="O44" s="109">
        <v>8.0068557635463637</v>
      </c>
      <c r="P44" s="109">
        <v>4.9417359048440499</v>
      </c>
      <c r="Q44" s="114">
        <v>9.5954238447953095</v>
      </c>
    </row>
    <row r="45" spans="1:17" x14ac:dyDescent="0.3">
      <c r="A45" s="96" t="s">
        <v>113</v>
      </c>
      <c r="B45" s="96" t="s">
        <v>97</v>
      </c>
      <c r="C45" s="117">
        <v>500</v>
      </c>
      <c r="D45" s="117">
        <v>500</v>
      </c>
      <c r="E45" s="101">
        <f>SUM(E40:E44)</f>
        <v>302.79893259464149</v>
      </c>
      <c r="F45" s="129">
        <f t="shared" ref="F45:Q45" si="0">SUM(F40:F44)</f>
        <v>254.17435811316744</v>
      </c>
      <c r="G45" s="129">
        <f t="shared" si="0"/>
        <v>136.21516103774289</v>
      </c>
      <c r="H45" s="129">
        <f t="shared" si="0"/>
        <v>258.28063670766971</v>
      </c>
      <c r="I45" s="129">
        <f t="shared" si="0"/>
        <v>268.36158137283417</v>
      </c>
      <c r="J45" s="129">
        <f t="shared" si="0"/>
        <v>346.90871927184173</v>
      </c>
      <c r="K45" s="129">
        <f t="shared" si="0"/>
        <v>280.51511741234702</v>
      </c>
      <c r="L45" s="129">
        <f t="shared" si="0"/>
        <v>230.7320106013153</v>
      </c>
      <c r="M45" s="129">
        <f t="shared" si="0"/>
        <v>220.22577450244771</v>
      </c>
      <c r="N45" s="129">
        <f t="shared" si="0"/>
        <v>347.33467030736381</v>
      </c>
      <c r="O45" s="129">
        <f t="shared" si="0"/>
        <v>345.43863437014318</v>
      </c>
      <c r="P45" s="129">
        <f t="shared" si="0"/>
        <v>333.87603207102592</v>
      </c>
      <c r="Q45" s="130">
        <f t="shared" si="0"/>
        <v>289.67806580098267</v>
      </c>
    </row>
    <row r="46" spans="1:17" x14ac:dyDescent="0.3">
      <c r="A46" s="242" t="s">
        <v>114</v>
      </c>
      <c r="B46" s="243"/>
      <c r="C46" s="243"/>
      <c r="D46" s="243"/>
      <c r="E46" s="244"/>
      <c r="F46" s="244"/>
      <c r="G46" s="244"/>
      <c r="H46" s="244"/>
      <c r="I46" s="245"/>
      <c r="J46" s="245"/>
      <c r="K46" s="245"/>
      <c r="L46" s="245"/>
      <c r="M46" s="245"/>
      <c r="N46" s="245"/>
      <c r="O46" s="245"/>
      <c r="P46" s="245"/>
      <c r="Q46" s="246"/>
    </row>
    <row r="47" spans="1:17" x14ac:dyDescent="0.3">
      <c r="A47" s="96" t="s">
        <v>115</v>
      </c>
      <c r="B47" s="96" t="s">
        <v>97</v>
      </c>
      <c r="C47" s="117"/>
      <c r="D47" s="117"/>
      <c r="E47" s="132" t="s">
        <v>161</v>
      </c>
      <c r="F47" s="131" t="s">
        <v>208</v>
      </c>
      <c r="G47" s="131" t="s">
        <v>192</v>
      </c>
      <c r="H47" s="131" t="s">
        <v>205</v>
      </c>
      <c r="I47" s="131" t="s">
        <v>205</v>
      </c>
      <c r="J47" s="131" t="s">
        <v>205</v>
      </c>
      <c r="K47" s="131" t="s">
        <v>201</v>
      </c>
      <c r="L47" s="131">
        <v>4.7846554941861831E-2</v>
      </c>
      <c r="M47" s="131">
        <v>5.2506143767928601E-2</v>
      </c>
      <c r="N47" s="131">
        <v>4.4060171537030651E-2</v>
      </c>
      <c r="O47" s="131" t="s">
        <v>188</v>
      </c>
      <c r="P47" s="131" t="s">
        <v>184</v>
      </c>
      <c r="Q47" s="133" t="s">
        <v>180</v>
      </c>
    </row>
    <row r="48" spans="1:17" x14ac:dyDescent="0.3">
      <c r="A48" s="96" t="s">
        <v>116</v>
      </c>
      <c r="B48" s="96" t="s">
        <v>97</v>
      </c>
      <c r="C48" s="117"/>
      <c r="D48" s="117"/>
      <c r="E48" s="107" t="s">
        <v>162</v>
      </c>
      <c r="F48" s="108" t="s">
        <v>209</v>
      </c>
      <c r="G48" s="108" t="s">
        <v>205</v>
      </c>
      <c r="H48" s="108" t="s">
        <v>162</v>
      </c>
      <c r="I48" s="108" t="s">
        <v>204</v>
      </c>
      <c r="J48" s="108" t="s">
        <v>204</v>
      </c>
      <c r="K48" s="108" t="s">
        <v>202</v>
      </c>
      <c r="L48" s="108" t="s">
        <v>200</v>
      </c>
      <c r="M48" s="108" t="s">
        <v>194</v>
      </c>
      <c r="N48" s="108" t="s">
        <v>193</v>
      </c>
      <c r="O48" s="108" t="s">
        <v>189</v>
      </c>
      <c r="P48" s="108" t="s">
        <v>187</v>
      </c>
      <c r="Q48" s="128" t="s">
        <v>183</v>
      </c>
    </row>
    <row r="49" spans="1:17" x14ac:dyDescent="0.3">
      <c r="A49" s="96" t="s">
        <v>117</v>
      </c>
      <c r="B49" s="96" t="s">
        <v>97</v>
      </c>
      <c r="C49" s="117"/>
      <c r="D49" s="117"/>
      <c r="E49" s="107" t="s">
        <v>163</v>
      </c>
      <c r="F49" s="108" t="s">
        <v>190</v>
      </c>
      <c r="G49" s="108" t="s">
        <v>199</v>
      </c>
      <c r="H49" s="108" t="s">
        <v>163</v>
      </c>
      <c r="I49" s="108" t="s">
        <v>163</v>
      </c>
      <c r="J49" s="108" t="s">
        <v>163</v>
      </c>
      <c r="K49" s="108" t="s">
        <v>165</v>
      </c>
      <c r="L49" s="108" t="s">
        <v>164</v>
      </c>
      <c r="M49" s="108" t="s">
        <v>195</v>
      </c>
      <c r="N49" s="108" t="s">
        <v>190</v>
      </c>
      <c r="O49" s="108" t="s">
        <v>190</v>
      </c>
      <c r="P49" s="108" t="s">
        <v>186</v>
      </c>
      <c r="Q49" s="128" t="s">
        <v>182</v>
      </c>
    </row>
    <row r="50" spans="1:17" x14ac:dyDescent="0.3">
      <c r="A50" s="96" t="s">
        <v>118</v>
      </c>
      <c r="B50" s="96" t="s">
        <v>97</v>
      </c>
      <c r="C50" s="117"/>
      <c r="D50" s="117"/>
      <c r="E50" s="107" t="s">
        <v>164</v>
      </c>
      <c r="F50" s="108" t="s">
        <v>192</v>
      </c>
      <c r="G50" s="108" t="s">
        <v>207</v>
      </c>
      <c r="H50" s="108" t="s">
        <v>164</v>
      </c>
      <c r="I50" s="108" t="s">
        <v>198</v>
      </c>
      <c r="J50" s="108" t="s">
        <v>164</v>
      </c>
      <c r="K50" s="108" t="s">
        <v>181</v>
      </c>
      <c r="L50" s="108" t="s">
        <v>199</v>
      </c>
      <c r="M50" s="108" t="s">
        <v>196</v>
      </c>
      <c r="N50" s="108" t="s">
        <v>192</v>
      </c>
      <c r="O50" s="108" t="s">
        <v>163</v>
      </c>
      <c r="P50" s="108" t="s">
        <v>182</v>
      </c>
      <c r="Q50" s="128" t="s">
        <v>181</v>
      </c>
    </row>
    <row r="51" spans="1:17" x14ac:dyDescent="0.3">
      <c r="A51" s="96" t="s">
        <v>119</v>
      </c>
      <c r="B51" s="96" t="s">
        <v>97</v>
      </c>
      <c r="C51" s="117"/>
      <c r="D51" s="117"/>
      <c r="E51" s="107" t="s">
        <v>161</v>
      </c>
      <c r="F51" s="108" t="s">
        <v>208</v>
      </c>
      <c r="G51" s="108">
        <v>2.674323024000631E-2</v>
      </c>
      <c r="H51" s="108">
        <v>3.6496864861236607E-2</v>
      </c>
      <c r="I51" s="108" t="s">
        <v>205</v>
      </c>
      <c r="J51" s="108">
        <v>8.7643779630137586E-2</v>
      </c>
      <c r="K51" s="108">
        <v>0.17237992245807396</v>
      </c>
      <c r="L51" s="108">
        <v>7.5239778692281156E-2</v>
      </c>
      <c r="M51" s="108">
        <v>0.1187325410553506</v>
      </c>
      <c r="N51" s="108">
        <v>9.6008734171499174E-2</v>
      </c>
      <c r="O51" s="108" t="s">
        <v>188</v>
      </c>
      <c r="P51" s="108" t="s">
        <v>184</v>
      </c>
      <c r="Q51" s="128">
        <v>5.9228334312644966E-2</v>
      </c>
    </row>
    <row r="52" spans="1:17" x14ac:dyDescent="0.3">
      <c r="A52" s="96" t="s">
        <v>120</v>
      </c>
      <c r="B52" s="96" t="s">
        <v>97</v>
      </c>
      <c r="C52" s="117"/>
      <c r="D52" s="117"/>
      <c r="E52" s="107" t="s">
        <v>164</v>
      </c>
      <c r="F52" s="108" t="s">
        <v>192</v>
      </c>
      <c r="G52" s="108" t="s">
        <v>207</v>
      </c>
      <c r="H52" s="108" t="s">
        <v>164</v>
      </c>
      <c r="I52" s="108" t="s">
        <v>198</v>
      </c>
      <c r="J52" s="108" t="s">
        <v>164</v>
      </c>
      <c r="K52" s="108" t="s">
        <v>181</v>
      </c>
      <c r="L52" s="108" t="s">
        <v>199</v>
      </c>
      <c r="M52" s="108" t="s">
        <v>196</v>
      </c>
      <c r="N52" s="108" t="s">
        <v>192</v>
      </c>
      <c r="O52" s="108" t="s">
        <v>163</v>
      </c>
      <c r="P52" s="108" t="s">
        <v>182</v>
      </c>
      <c r="Q52" s="128" t="s">
        <v>181</v>
      </c>
    </row>
    <row r="53" spans="1:17" x14ac:dyDescent="0.3">
      <c r="A53" s="96" t="s">
        <v>121</v>
      </c>
      <c r="B53" s="96" t="s">
        <v>97</v>
      </c>
      <c r="C53" s="117"/>
      <c r="D53" s="117"/>
      <c r="E53" s="107" t="s">
        <v>161</v>
      </c>
      <c r="F53" s="108" t="s">
        <v>208</v>
      </c>
      <c r="G53" s="108">
        <v>4.2635465066310711E-2</v>
      </c>
      <c r="H53" s="108" t="s">
        <v>205</v>
      </c>
      <c r="I53" s="108" t="s">
        <v>205</v>
      </c>
      <c r="J53" s="108">
        <v>0.17507090125639191</v>
      </c>
      <c r="K53" s="108">
        <v>0.17956426486092919</v>
      </c>
      <c r="L53" s="108">
        <v>7.2194599600285361E-2</v>
      </c>
      <c r="M53" s="108">
        <v>9.5868378375369309E-2</v>
      </c>
      <c r="N53" s="108">
        <v>0.27416763564112989</v>
      </c>
      <c r="O53" s="108" t="s">
        <v>188</v>
      </c>
      <c r="P53" s="108" t="s">
        <v>184</v>
      </c>
      <c r="Q53" s="128">
        <v>8.1907422809900834E-2</v>
      </c>
    </row>
    <row r="54" spans="1:17" x14ac:dyDescent="0.3">
      <c r="A54" s="96" t="s">
        <v>122</v>
      </c>
      <c r="B54" s="96" t="s">
        <v>97</v>
      </c>
      <c r="C54" s="117"/>
      <c r="D54" s="117"/>
      <c r="E54" s="107" t="s">
        <v>161</v>
      </c>
      <c r="F54" s="108" t="s">
        <v>208</v>
      </c>
      <c r="G54" s="108">
        <v>3.0584857316086986E-2</v>
      </c>
      <c r="H54" s="108" t="s">
        <v>205</v>
      </c>
      <c r="I54" s="108" t="s">
        <v>205</v>
      </c>
      <c r="J54" s="108">
        <v>0.15983904114634748</v>
      </c>
      <c r="K54" s="108">
        <v>0.15285084563475654</v>
      </c>
      <c r="L54" s="108">
        <v>5.7761034911245394E-2</v>
      </c>
      <c r="M54" s="108">
        <v>7.3176514511782254E-2</v>
      </c>
      <c r="N54" s="108">
        <v>0.21920361500890753</v>
      </c>
      <c r="O54" s="108" t="s">
        <v>188</v>
      </c>
      <c r="P54" s="108" t="s">
        <v>184</v>
      </c>
      <c r="Q54" s="128">
        <v>7.2511229552170056E-2</v>
      </c>
    </row>
    <row r="55" spans="1:17" x14ac:dyDescent="0.3">
      <c r="A55" s="96" t="s">
        <v>123</v>
      </c>
      <c r="B55" s="96" t="s">
        <v>97</v>
      </c>
      <c r="C55" s="117"/>
      <c r="D55" s="117"/>
      <c r="E55" s="107" t="s">
        <v>161</v>
      </c>
      <c r="F55" s="108" t="s">
        <v>208</v>
      </c>
      <c r="G55" s="108">
        <v>2.5053258438436098E-2</v>
      </c>
      <c r="H55" s="108" t="s">
        <v>205</v>
      </c>
      <c r="I55" s="108" t="s">
        <v>205</v>
      </c>
      <c r="J55" s="108">
        <v>7.5766106395026567E-2</v>
      </c>
      <c r="K55" s="108">
        <v>9.3992732916273622E-2</v>
      </c>
      <c r="L55" s="108">
        <v>2.983350515707461E-2</v>
      </c>
      <c r="M55" s="108">
        <v>4.6312165935260143E-2</v>
      </c>
      <c r="N55" s="108">
        <v>0.14118966072783792</v>
      </c>
      <c r="O55" s="108" t="s">
        <v>188</v>
      </c>
      <c r="P55" s="108" t="s">
        <v>184</v>
      </c>
      <c r="Q55" s="128">
        <v>4.5106245037712336E-2</v>
      </c>
    </row>
    <row r="56" spans="1:17" x14ac:dyDescent="0.3">
      <c r="A56" s="96" t="s">
        <v>124</v>
      </c>
      <c r="B56" s="96" t="s">
        <v>97</v>
      </c>
      <c r="C56" s="117"/>
      <c r="D56" s="117"/>
      <c r="E56" s="107" t="s">
        <v>161</v>
      </c>
      <c r="F56" s="108" t="s">
        <v>208</v>
      </c>
      <c r="G56" s="108">
        <v>5.3017130075843508E-2</v>
      </c>
      <c r="H56" s="108" t="s">
        <v>205</v>
      </c>
      <c r="I56" s="108" t="s">
        <v>205</v>
      </c>
      <c r="J56" s="108">
        <v>0.12474686401367115</v>
      </c>
      <c r="K56" s="108">
        <v>0.18851871201990644</v>
      </c>
      <c r="L56" s="108">
        <v>5.5684665794161134E-2</v>
      </c>
      <c r="M56" s="108">
        <v>9.572022334216411E-2</v>
      </c>
      <c r="N56" s="108">
        <v>0.17901514262948676</v>
      </c>
      <c r="O56" s="108" t="s">
        <v>188</v>
      </c>
      <c r="P56" s="108" t="s">
        <v>184</v>
      </c>
      <c r="Q56" s="128">
        <v>7.4669157071789435E-2</v>
      </c>
    </row>
    <row r="57" spans="1:17" x14ac:dyDescent="0.3">
      <c r="A57" s="96" t="s">
        <v>125</v>
      </c>
      <c r="B57" s="96" t="s">
        <v>97</v>
      </c>
      <c r="C57" s="117"/>
      <c r="D57" s="117"/>
      <c r="E57" s="107" t="s">
        <v>161</v>
      </c>
      <c r="F57" s="108" t="s">
        <v>208</v>
      </c>
      <c r="G57" s="108">
        <v>7.0816318377336013E-2</v>
      </c>
      <c r="H57" s="108" t="s">
        <v>205</v>
      </c>
      <c r="I57" s="108" t="s">
        <v>205</v>
      </c>
      <c r="J57" s="108">
        <v>8.5600774897223619E-2</v>
      </c>
      <c r="K57" s="108">
        <v>0.19986850786714891</v>
      </c>
      <c r="L57" s="108">
        <v>5.7182913380990394E-2</v>
      </c>
      <c r="M57" s="108">
        <v>0.10396532530120697</v>
      </c>
      <c r="N57" s="108">
        <v>0.23967110964473368</v>
      </c>
      <c r="O57" s="108" t="s">
        <v>188</v>
      </c>
      <c r="P57" s="108" t="s">
        <v>184</v>
      </c>
      <c r="Q57" s="128">
        <v>0.19338123257742099</v>
      </c>
    </row>
    <row r="58" spans="1:17" x14ac:dyDescent="0.3">
      <c r="A58" s="96" t="s">
        <v>126</v>
      </c>
      <c r="B58" s="96" t="s">
        <v>97</v>
      </c>
      <c r="C58" s="117"/>
      <c r="D58" s="117"/>
      <c r="E58" s="107" t="s">
        <v>161</v>
      </c>
      <c r="F58" s="108" t="s">
        <v>208</v>
      </c>
      <c r="G58" s="108">
        <v>2.4524664317243611E-2</v>
      </c>
      <c r="H58" s="108" t="s">
        <v>205</v>
      </c>
      <c r="I58" s="108" t="s">
        <v>205</v>
      </c>
      <c r="J58" s="108">
        <v>3.6884821505547456E-2</v>
      </c>
      <c r="K58" s="108">
        <v>6.1953666464270918E-2</v>
      </c>
      <c r="L58" s="108" t="s">
        <v>190</v>
      </c>
      <c r="M58" s="108">
        <v>3.2788355015349935E-2</v>
      </c>
      <c r="N58" s="108">
        <v>0.10084443939466775</v>
      </c>
      <c r="O58" s="108" t="s">
        <v>188</v>
      </c>
      <c r="P58" s="108" t="s">
        <v>184</v>
      </c>
      <c r="Q58" s="128" t="s">
        <v>180</v>
      </c>
    </row>
    <row r="59" spans="1:17" x14ac:dyDescent="0.3">
      <c r="A59" s="96" t="s">
        <v>127</v>
      </c>
      <c r="B59" s="96" t="s">
        <v>97</v>
      </c>
      <c r="C59" s="117"/>
      <c r="D59" s="117"/>
      <c r="E59" s="107" t="s">
        <v>161</v>
      </c>
      <c r="F59" s="108" t="s">
        <v>208</v>
      </c>
      <c r="G59" s="108">
        <v>2.6199342256356162E-2</v>
      </c>
      <c r="H59" s="108" t="s">
        <v>205</v>
      </c>
      <c r="I59" s="108" t="s">
        <v>205</v>
      </c>
      <c r="J59" s="108">
        <v>6.9560058239348369E-2</v>
      </c>
      <c r="K59" s="108">
        <v>0.12119339945741346</v>
      </c>
      <c r="L59" s="108">
        <v>4.0323672460796302E-2</v>
      </c>
      <c r="M59" s="108">
        <v>5.7357946744226805E-2</v>
      </c>
      <c r="N59" s="108">
        <v>0.20009003946109175</v>
      </c>
      <c r="O59" s="108" t="s">
        <v>188</v>
      </c>
      <c r="P59" s="108" t="s">
        <v>184</v>
      </c>
      <c r="Q59" s="128">
        <v>5.1927519950776505E-2</v>
      </c>
    </row>
    <row r="60" spans="1:17" x14ac:dyDescent="0.3">
      <c r="A60" s="96" t="s">
        <v>128</v>
      </c>
      <c r="B60" s="96" t="s">
        <v>97</v>
      </c>
      <c r="C60" s="117"/>
      <c r="D60" s="117"/>
      <c r="E60" s="107" t="s">
        <v>165</v>
      </c>
      <c r="F60" s="108" t="s">
        <v>191</v>
      </c>
      <c r="G60" s="108" t="s">
        <v>206</v>
      </c>
      <c r="H60" s="108" t="s">
        <v>165</v>
      </c>
      <c r="I60" s="108" t="s">
        <v>182</v>
      </c>
      <c r="J60" s="108" t="s">
        <v>182</v>
      </c>
      <c r="K60" s="108" t="s">
        <v>203</v>
      </c>
      <c r="L60" s="108" t="s">
        <v>198</v>
      </c>
      <c r="M60" s="108" t="s">
        <v>197</v>
      </c>
      <c r="N60" s="108">
        <v>3.395299899927022E-2</v>
      </c>
      <c r="O60" s="108" t="s">
        <v>191</v>
      </c>
      <c r="P60" s="108" t="s">
        <v>185</v>
      </c>
      <c r="Q60" s="128" t="s">
        <v>179</v>
      </c>
    </row>
    <row r="61" spans="1:17" x14ac:dyDescent="0.3">
      <c r="A61" s="96" t="s">
        <v>129</v>
      </c>
      <c r="B61" s="96" t="s">
        <v>97</v>
      </c>
      <c r="C61" s="117"/>
      <c r="D61" s="117"/>
      <c r="E61" s="107" t="s">
        <v>161</v>
      </c>
      <c r="F61" s="108" t="s">
        <v>208</v>
      </c>
      <c r="G61" s="108">
        <v>3.3917007599047234E-2</v>
      </c>
      <c r="H61" s="108" t="s">
        <v>205</v>
      </c>
      <c r="I61" s="108" t="s">
        <v>205</v>
      </c>
      <c r="J61" s="108">
        <v>5.9951676985651604E-2</v>
      </c>
      <c r="K61" s="108">
        <v>0.13031650914849471</v>
      </c>
      <c r="L61" s="108">
        <v>4.71552433014727E-2</v>
      </c>
      <c r="M61" s="108">
        <v>6.2473136446223203E-2</v>
      </c>
      <c r="N61" s="108">
        <v>0.21185404843998318</v>
      </c>
      <c r="O61" s="108" t="s">
        <v>188</v>
      </c>
      <c r="P61" s="108" t="s">
        <v>184</v>
      </c>
      <c r="Q61" s="128">
        <v>6.0663477735515829E-2</v>
      </c>
    </row>
    <row r="62" spans="1:17" x14ac:dyDescent="0.3">
      <c r="A62" s="96" t="s">
        <v>130</v>
      </c>
      <c r="B62" s="96" t="s">
        <v>97</v>
      </c>
      <c r="C62" s="117"/>
      <c r="D62" s="117"/>
      <c r="E62" s="107" t="s">
        <v>161</v>
      </c>
      <c r="F62" s="108" t="s">
        <v>208</v>
      </c>
      <c r="G62" s="108">
        <v>3.1361976702216271E-2</v>
      </c>
      <c r="H62" s="108" t="s">
        <v>205</v>
      </c>
      <c r="I62" s="108" t="s">
        <v>205</v>
      </c>
      <c r="J62" s="108">
        <v>5.7285981100836117E-2</v>
      </c>
      <c r="K62" s="108">
        <v>0.107794098295816</v>
      </c>
      <c r="L62" s="108">
        <v>4.1246232713287437E-2</v>
      </c>
      <c r="M62" s="108">
        <v>4.8210745249667723E-2</v>
      </c>
      <c r="N62" s="108">
        <v>0.20649911230751974</v>
      </c>
      <c r="O62" s="108" t="s">
        <v>188</v>
      </c>
      <c r="P62" s="108" t="s">
        <v>184</v>
      </c>
      <c r="Q62" s="128">
        <v>4.7783673626869715E-2</v>
      </c>
    </row>
    <row r="63" spans="1:17" x14ac:dyDescent="0.3">
      <c r="A63" s="96" t="s">
        <v>131</v>
      </c>
      <c r="B63" s="96" t="s">
        <v>97</v>
      </c>
      <c r="C63" s="117">
        <v>5</v>
      </c>
      <c r="D63" s="117">
        <v>5</v>
      </c>
      <c r="E63" s="134" t="s">
        <v>166</v>
      </c>
      <c r="F63" s="135" t="s">
        <v>167</v>
      </c>
      <c r="G63" s="135" t="s">
        <v>168</v>
      </c>
      <c r="H63" s="135" t="s">
        <v>169</v>
      </c>
      <c r="I63" s="135" t="s">
        <v>170</v>
      </c>
      <c r="J63" s="135" t="s">
        <v>171</v>
      </c>
      <c r="K63" s="135" t="s">
        <v>172</v>
      </c>
      <c r="L63" s="135" t="s">
        <v>173</v>
      </c>
      <c r="M63" s="135" t="s">
        <v>174</v>
      </c>
      <c r="N63" s="135" t="s">
        <v>175</v>
      </c>
      <c r="O63" s="135" t="s">
        <v>176</v>
      </c>
      <c r="P63" s="135" t="s">
        <v>177</v>
      </c>
      <c r="Q63" s="136" t="s">
        <v>178</v>
      </c>
    </row>
    <row r="64" spans="1:17" x14ac:dyDescent="0.3">
      <c r="A64" s="242" t="s">
        <v>132</v>
      </c>
      <c r="B64" s="243"/>
      <c r="C64" s="243"/>
      <c r="D64" s="243"/>
      <c r="E64" s="244"/>
      <c r="F64" s="244"/>
      <c r="G64" s="244"/>
      <c r="H64" s="244"/>
      <c r="I64" s="245"/>
      <c r="J64" s="245"/>
      <c r="K64" s="245"/>
      <c r="L64" s="245"/>
      <c r="M64" s="245"/>
      <c r="N64" s="245"/>
      <c r="O64" s="245"/>
      <c r="P64" s="245"/>
      <c r="Q64" s="246"/>
    </row>
    <row r="65" spans="1:17" x14ac:dyDescent="0.3">
      <c r="A65" s="96" t="s">
        <v>133</v>
      </c>
      <c r="B65" s="96" t="s">
        <v>97</v>
      </c>
      <c r="C65" s="117"/>
      <c r="D65" s="117"/>
      <c r="E65" s="132" t="s">
        <v>214</v>
      </c>
      <c r="F65" s="131" t="s">
        <v>181</v>
      </c>
      <c r="G65" s="131" t="s">
        <v>214</v>
      </c>
      <c r="H65" s="131" t="s">
        <v>214</v>
      </c>
      <c r="I65" s="131" t="s">
        <v>214</v>
      </c>
      <c r="J65" s="131" t="s">
        <v>181</v>
      </c>
      <c r="K65" s="131" t="s">
        <v>214</v>
      </c>
      <c r="L65" s="131" t="s">
        <v>181</v>
      </c>
      <c r="M65" s="131" t="s">
        <v>214</v>
      </c>
      <c r="N65" s="131" t="s">
        <v>214</v>
      </c>
      <c r="O65" s="131" t="s">
        <v>192</v>
      </c>
      <c r="P65" s="131" t="s">
        <v>214</v>
      </c>
      <c r="Q65" s="133" t="s">
        <v>181</v>
      </c>
    </row>
    <row r="66" spans="1:17" x14ac:dyDescent="0.3">
      <c r="A66" s="96" t="s">
        <v>134</v>
      </c>
      <c r="B66" s="96" t="s">
        <v>97</v>
      </c>
      <c r="C66" s="117"/>
      <c r="D66" s="117"/>
      <c r="E66" s="107" t="s">
        <v>214</v>
      </c>
      <c r="F66" s="108" t="s">
        <v>181</v>
      </c>
      <c r="G66" s="108" t="s">
        <v>214</v>
      </c>
      <c r="H66" s="108" t="s">
        <v>214</v>
      </c>
      <c r="I66" s="108" t="s">
        <v>214</v>
      </c>
      <c r="J66" s="108" t="s">
        <v>181</v>
      </c>
      <c r="K66" s="108" t="s">
        <v>214</v>
      </c>
      <c r="L66" s="108" t="s">
        <v>181</v>
      </c>
      <c r="M66" s="108" t="s">
        <v>214</v>
      </c>
      <c r="N66" s="108" t="s">
        <v>214</v>
      </c>
      <c r="O66" s="108" t="s">
        <v>192</v>
      </c>
      <c r="P66" s="108" t="s">
        <v>214</v>
      </c>
      <c r="Q66" s="128" t="s">
        <v>181</v>
      </c>
    </row>
    <row r="67" spans="1:17" x14ac:dyDescent="0.3">
      <c r="A67" s="96" t="s">
        <v>135</v>
      </c>
      <c r="B67" s="96" t="s">
        <v>97</v>
      </c>
      <c r="C67" s="117"/>
      <c r="D67" s="117"/>
      <c r="E67" s="107" t="s">
        <v>214</v>
      </c>
      <c r="F67" s="108" t="s">
        <v>181</v>
      </c>
      <c r="G67" s="108" t="s">
        <v>214</v>
      </c>
      <c r="H67" s="108" t="s">
        <v>214</v>
      </c>
      <c r="I67" s="108" t="s">
        <v>214</v>
      </c>
      <c r="J67" s="108" t="s">
        <v>181</v>
      </c>
      <c r="K67" s="108" t="s">
        <v>214</v>
      </c>
      <c r="L67" s="108" t="s">
        <v>181</v>
      </c>
      <c r="M67" s="108" t="s">
        <v>214</v>
      </c>
      <c r="N67" s="108" t="s">
        <v>214</v>
      </c>
      <c r="O67" s="108" t="s">
        <v>192</v>
      </c>
      <c r="P67" s="108" t="s">
        <v>214</v>
      </c>
      <c r="Q67" s="128">
        <v>2.5101423498836366E-2</v>
      </c>
    </row>
    <row r="68" spans="1:17" x14ac:dyDescent="0.3">
      <c r="A68" s="96" t="s">
        <v>136</v>
      </c>
      <c r="B68" s="96" t="s">
        <v>97</v>
      </c>
      <c r="C68" s="117"/>
      <c r="D68" s="117"/>
      <c r="E68" s="107" t="s">
        <v>214</v>
      </c>
      <c r="F68" s="108" t="s">
        <v>181</v>
      </c>
      <c r="G68" s="108" t="s">
        <v>214</v>
      </c>
      <c r="H68" s="108" t="s">
        <v>214</v>
      </c>
      <c r="I68" s="108" t="s">
        <v>214</v>
      </c>
      <c r="J68" s="108" t="s">
        <v>181</v>
      </c>
      <c r="K68" s="108" t="s">
        <v>214</v>
      </c>
      <c r="L68" s="108" t="s">
        <v>181</v>
      </c>
      <c r="M68" s="108" t="s">
        <v>214</v>
      </c>
      <c r="N68" s="108" t="s">
        <v>214</v>
      </c>
      <c r="O68" s="108" t="s">
        <v>192</v>
      </c>
      <c r="P68" s="108" t="s">
        <v>214</v>
      </c>
      <c r="Q68" s="128" t="s">
        <v>181</v>
      </c>
    </row>
    <row r="69" spans="1:17" x14ac:dyDescent="0.3">
      <c r="A69" s="96" t="s">
        <v>137</v>
      </c>
      <c r="B69" s="96" t="s">
        <v>97</v>
      </c>
      <c r="C69" s="117"/>
      <c r="D69" s="117"/>
      <c r="E69" s="107" t="s">
        <v>214</v>
      </c>
      <c r="F69" s="108" t="s">
        <v>181</v>
      </c>
      <c r="G69" s="108" t="s">
        <v>214</v>
      </c>
      <c r="H69" s="108" t="s">
        <v>214</v>
      </c>
      <c r="I69" s="108" t="s">
        <v>214</v>
      </c>
      <c r="J69" s="108" t="s">
        <v>181</v>
      </c>
      <c r="K69" s="108" t="s">
        <v>214</v>
      </c>
      <c r="L69" s="108" t="s">
        <v>181</v>
      </c>
      <c r="M69" s="108" t="s">
        <v>214</v>
      </c>
      <c r="N69" s="108" t="s">
        <v>214</v>
      </c>
      <c r="O69" s="108" t="s">
        <v>192</v>
      </c>
      <c r="P69" s="108" t="s">
        <v>214</v>
      </c>
      <c r="Q69" s="128">
        <v>2.117159157375504E-2</v>
      </c>
    </row>
    <row r="70" spans="1:17" x14ac:dyDescent="0.3">
      <c r="A70" s="96" t="s">
        <v>138</v>
      </c>
      <c r="B70" s="96" t="s">
        <v>97</v>
      </c>
      <c r="C70" s="117"/>
      <c r="D70" s="117"/>
      <c r="E70" s="107" t="s">
        <v>214</v>
      </c>
      <c r="F70" s="108" t="s">
        <v>181</v>
      </c>
      <c r="G70" s="108" t="s">
        <v>214</v>
      </c>
      <c r="H70" s="108" t="s">
        <v>214</v>
      </c>
      <c r="I70" s="108" t="s">
        <v>214</v>
      </c>
      <c r="J70" s="108" t="s">
        <v>181</v>
      </c>
      <c r="K70" s="108" t="s">
        <v>214</v>
      </c>
      <c r="L70" s="108" t="s">
        <v>181</v>
      </c>
      <c r="M70" s="108" t="s">
        <v>214</v>
      </c>
      <c r="N70" s="108" t="s">
        <v>214</v>
      </c>
      <c r="O70" s="108" t="s">
        <v>192</v>
      </c>
      <c r="P70" s="108" t="s">
        <v>214</v>
      </c>
      <c r="Q70" s="128">
        <v>2.29811350877463E-2</v>
      </c>
    </row>
    <row r="71" spans="1:17" x14ac:dyDescent="0.3">
      <c r="A71" s="96" t="s">
        <v>139</v>
      </c>
      <c r="B71" s="96" t="s">
        <v>97</v>
      </c>
      <c r="C71" s="117"/>
      <c r="D71" s="117"/>
      <c r="E71" s="107" t="s">
        <v>214</v>
      </c>
      <c r="F71" s="108" t="s">
        <v>181</v>
      </c>
      <c r="G71" s="108" t="s">
        <v>214</v>
      </c>
      <c r="H71" s="108" t="s">
        <v>214</v>
      </c>
      <c r="I71" s="108" t="s">
        <v>214</v>
      </c>
      <c r="J71" s="108" t="s">
        <v>181</v>
      </c>
      <c r="K71" s="108" t="s">
        <v>214</v>
      </c>
      <c r="L71" s="108" t="s">
        <v>181</v>
      </c>
      <c r="M71" s="108" t="s">
        <v>214</v>
      </c>
      <c r="N71" s="108" t="s">
        <v>214</v>
      </c>
      <c r="O71" s="108" t="s">
        <v>192</v>
      </c>
      <c r="P71" s="108" t="s">
        <v>214</v>
      </c>
      <c r="Q71" s="128" t="s">
        <v>181</v>
      </c>
    </row>
    <row r="72" spans="1:17" x14ac:dyDescent="0.3">
      <c r="A72" s="95" t="s">
        <v>140</v>
      </c>
      <c r="B72" s="95" t="s">
        <v>97</v>
      </c>
      <c r="C72" s="120">
        <v>0.15</v>
      </c>
      <c r="D72" s="120">
        <v>0.15</v>
      </c>
      <c r="E72" s="134" t="s">
        <v>210</v>
      </c>
      <c r="F72" s="135" t="s">
        <v>211</v>
      </c>
      <c r="G72" s="135" t="s">
        <v>210</v>
      </c>
      <c r="H72" s="135" t="s">
        <v>210</v>
      </c>
      <c r="I72" s="135" t="s">
        <v>210</v>
      </c>
      <c r="J72" s="135" t="s">
        <v>211</v>
      </c>
      <c r="K72" s="135" t="s">
        <v>210</v>
      </c>
      <c r="L72" s="135" t="s">
        <v>211</v>
      </c>
      <c r="M72" s="135" t="s">
        <v>210</v>
      </c>
      <c r="N72" s="135" t="s">
        <v>210</v>
      </c>
      <c r="O72" s="135" t="s">
        <v>212</v>
      </c>
      <c r="P72" s="135" t="s">
        <v>210</v>
      </c>
      <c r="Q72" s="136" t="s">
        <v>213</v>
      </c>
    </row>
  </sheetData>
  <mergeCells count="8">
    <mergeCell ref="A46:Q46"/>
    <mergeCell ref="A64:Q64"/>
    <mergeCell ref="A4:Q4"/>
    <mergeCell ref="A8:Q8"/>
    <mergeCell ref="A12:Q12"/>
    <mergeCell ref="A16:Q16"/>
    <mergeCell ref="A30:Q30"/>
    <mergeCell ref="A39:Q39"/>
  </mergeCells>
  <phoneticPr fontId="1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898B-43E5-468D-97C4-636919BB51EF}">
  <dimension ref="A1:O244"/>
  <sheetViews>
    <sheetView workbookViewId="0">
      <selection activeCell="F19" sqref="F19"/>
    </sheetView>
  </sheetViews>
  <sheetFormatPr baseColWidth="10" defaultRowHeight="14.4" x14ac:dyDescent="0.3"/>
  <cols>
    <col min="2" max="2" width="20.33203125" customWidth="1"/>
    <col min="5" max="5" width="20.33203125" customWidth="1"/>
    <col min="6" max="6" width="15.6640625" customWidth="1"/>
    <col min="7" max="7" width="19.109375" customWidth="1"/>
    <col min="8" max="8" width="19.77734375" customWidth="1"/>
    <col min="10" max="10" width="19.77734375" customWidth="1"/>
    <col min="11" max="11" width="19.88671875" customWidth="1"/>
    <col min="12" max="12" width="25.5546875" customWidth="1"/>
    <col min="14" max="14" width="32.6640625" customWidth="1"/>
  </cols>
  <sheetData>
    <row r="1" spans="1:14" x14ac:dyDescent="0.3">
      <c r="A1" s="1" t="s">
        <v>226</v>
      </c>
    </row>
    <row r="3" spans="1:14" x14ac:dyDescent="0.3">
      <c r="A3" s="1" t="s">
        <v>37</v>
      </c>
      <c r="N3" s="1" t="s">
        <v>37</v>
      </c>
    </row>
    <row r="4" spans="1:14" x14ac:dyDescent="0.3">
      <c r="A4" s="1"/>
    </row>
    <row r="5" spans="1:14" ht="15" thickBot="1" x14ac:dyDescent="0.35">
      <c r="A5" s="1" t="s">
        <v>10</v>
      </c>
    </row>
    <row r="6" spans="1:14" ht="15" thickBot="1" x14ac:dyDescent="0.35">
      <c r="E6" s="222" t="s">
        <v>242</v>
      </c>
      <c r="F6" s="223"/>
      <c r="G6" s="223"/>
      <c r="H6" s="224"/>
      <c r="J6" s="222" t="s">
        <v>242</v>
      </c>
      <c r="K6" s="223"/>
      <c r="L6" s="224"/>
      <c r="N6" s="49" t="s">
        <v>242</v>
      </c>
    </row>
    <row r="7" spans="1:14" ht="15" thickBot="1" x14ac:dyDescent="0.35">
      <c r="A7" s="137" t="s">
        <v>216</v>
      </c>
      <c r="B7" s="137" t="s">
        <v>217</v>
      </c>
      <c r="C7" s="137" t="s">
        <v>218</v>
      </c>
      <c r="D7" s="1"/>
      <c r="E7" s="138" t="s">
        <v>219</v>
      </c>
      <c r="F7" s="138" t="s">
        <v>220</v>
      </c>
      <c r="G7" s="138" t="s">
        <v>221</v>
      </c>
      <c r="H7" s="138" t="s">
        <v>222</v>
      </c>
      <c r="J7" s="50" t="s">
        <v>219</v>
      </c>
      <c r="K7" s="139" t="s">
        <v>223</v>
      </c>
      <c r="L7" s="140" t="s">
        <v>224</v>
      </c>
      <c r="N7" s="139" t="s">
        <v>225</v>
      </c>
    </row>
    <row r="8" spans="1:14" ht="15" thickBot="1" x14ac:dyDescent="0.35">
      <c r="A8" s="50">
        <v>1</v>
      </c>
      <c r="B8" s="199">
        <v>5.0629999999999997</v>
      </c>
      <c r="C8" s="200">
        <v>8.3829999999999991</v>
      </c>
      <c r="D8" s="141"/>
      <c r="E8" s="138">
        <v>19</v>
      </c>
      <c r="F8" s="211">
        <f>SUM(C8:C26)</f>
        <v>119.98999999999998</v>
      </c>
      <c r="G8" s="211">
        <f>AVERAGE(C8:C26)</f>
        <v>6.3152631578947362</v>
      </c>
      <c r="H8" s="211">
        <f>AVERAGE(B8:B26)</f>
        <v>4.2888947368421055</v>
      </c>
      <c r="J8" s="142">
        <v>19</v>
      </c>
      <c r="K8" s="138">
        <v>50</v>
      </c>
      <c r="L8" s="143">
        <f>J8/K8*1000</f>
        <v>380</v>
      </c>
      <c r="N8" s="144">
        <f>AVERAGE(L8,L31,L45)</f>
        <v>433.33333333333331</v>
      </c>
    </row>
    <row r="9" spans="1:14" ht="15" thickBot="1" x14ac:dyDescent="0.35">
      <c r="A9" s="147">
        <v>2</v>
      </c>
      <c r="B9" s="201">
        <v>3.1160000000000001</v>
      </c>
      <c r="C9" s="202">
        <v>1.635</v>
      </c>
      <c r="D9" s="141"/>
      <c r="K9" s="145"/>
    </row>
    <row r="10" spans="1:14" ht="15" thickBot="1" x14ac:dyDescent="0.35">
      <c r="A10" s="147">
        <v>3</v>
      </c>
      <c r="B10" s="201">
        <v>4.7549999999999999</v>
      </c>
      <c r="C10" s="202">
        <v>8.6809999999999992</v>
      </c>
      <c r="D10" s="141"/>
      <c r="E10" s="222" t="s">
        <v>37</v>
      </c>
      <c r="F10" s="223"/>
      <c r="G10" s="223"/>
      <c r="H10" s="224"/>
      <c r="J10" s="222" t="s">
        <v>37</v>
      </c>
      <c r="K10" s="223"/>
      <c r="L10" s="224"/>
      <c r="N10" s="49" t="s">
        <v>37</v>
      </c>
    </row>
    <row r="11" spans="1:14" ht="15" thickBot="1" x14ac:dyDescent="0.35">
      <c r="A11" s="147">
        <v>4</v>
      </c>
      <c r="B11" s="201">
        <v>6.5549999999999997</v>
      </c>
      <c r="C11" s="202">
        <v>14.673999999999999</v>
      </c>
      <c r="D11" s="141"/>
      <c r="E11" s="138" t="s">
        <v>219</v>
      </c>
      <c r="F11" s="138" t="s">
        <v>220</v>
      </c>
      <c r="G11" s="138" t="s">
        <v>221</v>
      </c>
      <c r="H11" s="138" t="s">
        <v>222</v>
      </c>
      <c r="J11" s="50" t="s">
        <v>219</v>
      </c>
      <c r="K11" s="139" t="s">
        <v>223</v>
      </c>
      <c r="L11" s="140" t="s">
        <v>224</v>
      </c>
      <c r="N11" s="139" t="s">
        <v>225</v>
      </c>
    </row>
    <row r="12" spans="1:14" ht="15" thickBot="1" x14ac:dyDescent="0.35">
      <c r="A12" s="147">
        <v>5</v>
      </c>
      <c r="B12" s="201">
        <v>6.2240000000000002</v>
      </c>
      <c r="C12" s="202">
        <v>9.3469999999999995</v>
      </c>
      <c r="D12" s="141"/>
      <c r="E12" s="138">
        <v>16</v>
      </c>
      <c r="F12" s="211">
        <f>SUM(C8:C23)</f>
        <v>108.39099999999998</v>
      </c>
      <c r="G12" s="211">
        <f>AVERAGE(C8:C23)</f>
        <v>6.7744374999999986</v>
      </c>
      <c r="H12" s="211">
        <f>AVERAGE(B8:B23)</f>
        <v>4.3475000000000001</v>
      </c>
      <c r="J12" s="142">
        <v>16</v>
      </c>
      <c r="K12" s="138">
        <v>50</v>
      </c>
      <c r="L12" s="143">
        <f>J12/K12*1000</f>
        <v>320</v>
      </c>
      <c r="N12" s="144">
        <f>AVERAGE(L12,L31,L49)</f>
        <v>406.66666666666669</v>
      </c>
    </row>
    <row r="13" spans="1:14" ht="15" thickBot="1" x14ac:dyDescent="0.35">
      <c r="A13" s="147">
        <v>6</v>
      </c>
      <c r="B13" s="201">
        <v>2.7429999999999999</v>
      </c>
      <c r="C13" s="202">
        <v>1.528</v>
      </c>
      <c r="D13" s="141"/>
      <c r="I13" s="145"/>
      <c r="K13" s="145"/>
    </row>
    <row r="14" spans="1:14" ht="15" thickBot="1" x14ac:dyDescent="0.35">
      <c r="A14" s="147">
        <v>7</v>
      </c>
      <c r="B14" s="201">
        <v>3.7629999999999999</v>
      </c>
      <c r="C14" s="202">
        <v>4.585</v>
      </c>
      <c r="D14" s="141"/>
      <c r="E14" s="252" t="s">
        <v>227</v>
      </c>
      <c r="F14" s="223"/>
      <c r="G14" s="223"/>
      <c r="H14" s="224"/>
      <c r="J14" s="252" t="s">
        <v>227</v>
      </c>
      <c r="K14" s="223"/>
      <c r="L14" s="224"/>
      <c r="N14" s="198" t="s">
        <v>227</v>
      </c>
    </row>
    <row r="15" spans="1:14" ht="15" thickBot="1" x14ac:dyDescent="0.35">
      <c r="A15" s="147">
        <v>8</v>
      </c>
      <c r="B15" s="201">
        <v>3.19</v>
      </c>
      <c r="C15" s="202">
        <v>6.2460000000000004</v>
      </c>
      <c r="D15" s="141"/>
      <c r="E15" s="191" t="s">
        <v>219</v>
      </c>
      <c r="F15" s="191" t="s">
        <v>220</v>
      </c>
      <c r="G15" s="191" t="s">
        <v>221</v>
      </c>
      <c r="H15" s="191" t="s">
        <v>222</v>
      </c>
      <c r="J15" s="192" t="s">
        <v>219</v>
      </c>
      <c r="K15" s="193" t="s">
        <v>223</v>
      </c>
      <c r="L15" s="194" t="s">
        <v>224</v>
      </c>
      <c r="N15" s="193" t="s">
        <v>225</v>
      </c>
    </row>
    <row r="16" spans="1:14" ht="15" thickBot="1" x14ac:dyDescent="0.35">
      <c r="A16" s="147">
        <v>9</v>
      </c>
      <c r="B16" s="201">
        <v>4.899</v>
      </c>
      <c r="C16" s="202">
        <v>3.67</v>
      </c>
      <c r="D16" s="141"/>
      <c r="E16" s="191">
        <v>3</v>
      </c>
      <c r="F16" s="213">
        <f>SUM(C24:C26)</f>
        <v>11.599</v>
      </c>
      <c r="G16" s="213">
        <f>AVERAGE(C24:C26)</f>
        <v>3.8663333333333334</v>
      </c>
      <c r="H16" s="213">
        <f>AVERAGE(B24:B26)</f>
        <v>3.9763333333333328</v>
      </c>
      <c r="J16" s="195">
        <v>3</v>
      </c>
      <c r="K16" s="191">
        <v>50</v>
      </c>
      <c r="L16" s="196">
        <f>J16/K16*1000</f>
        <v>60</v>
      </c>
      <c r="N16" s="197">
        <f>AVERAGE(L16,L33,L53)</f>
        <v>40</v>
      </c>
    </row>
    <row r="17" spans="1:12" x14ac:dyDescent="0.3">
      <c r="A17" s="147">
        <v>10</v>
      </c>
      <c r="B17" s="201">
        <v>5.843</v>
      </c>
      <c r="C17" s="202">
        <v>8.17</v>
      </c>
      <c r="D17" s="141"/>
      <c r="K17" s="145"/>
    </row>
    <row r="18" spans="1:12" x14ac:dyDescent="0.3">
      <c r="A18" s="147">
        <v>11</v>
      </c>
      <c r="B18" s="201">
        <v>2.0049999999999999</v>
      </c>
      <c r="C18" s="202">
        <v>2.35</v>
      </c>
      <c r="D18" s="141"/>
      <c r="K18" s="145"/>
    </row>
    <row r="19" spans="1:12" x14ac:dyDescent="0.3">
      <c r="A19" s="147">
        <v>12</v>
      </c>
      <c r="B19" s="201">
        <v>3.5550000000000002</v>
      </c>
      <c r="C19" s="202">
        <v>5.6070000000000002</v>
      </c>
      <c r="D19" s="141"/>
      <c r="K19" s="145"/>
    </row>
    <row r="20" spans="1:12" x14ac:dyDescent="0.3">
      <c r="A20" s="147">
        <v>13</v>
      </c>
      <c r="B20" s="201">
        <v>2.2639999999999998</v>
      </c>
      <c r="C20" s="202">
        <v>2.4609999999999999</v>
      </c>
      <c r="D20" s="141"/>
      <c r="I20" s="145"/>
      <c r="K20" s="145"/>
    </row>
    <row r="21" spans="1:12" x14ac:dyDescent="0.3">
      <c r="A21" s="147">
        <v>14</v>
      </c>
      <c r="B21" s="201">
        <v>4.2270000000000003</v>
      </c>
      <c r="C21" s="202">
        <v>5.82</v>
      </c>
    </row>
    <row r="22" spans="1:12" x14ac:dyDescent="0.3">
      <c r="A22" s="147">
        <v>15</v>
      </c>
      <c r="B22" s="201">
        <v>4.1219999999999999</v>
      </c>
      <c r="C22" s="202">
        <v>8.1210000000000004</v>
      </c>
    </row>
    <row r="23" spans="1:12" x14ac:dyDescent="0.3">
      <c r="A23" s="147">
        <v>16</v>
      </c>
      <c r="B23" s="201">
        <v>7.2359999999999998</v>
      </c>
      <c r="C23" s="202">
        <v>17.113</v>
      </c>
    </row>
    <row r="24" spans="1:12" x14ac:dyDescent="0.3">
      <c r="A24" s="155">
        <v>17</v>
      </c>
      <c r="B24" s="203">
        <v>3.3940000000000001</v>
      </c>
      <c r="C24" s="204">
        <v>1.266</v>
      </c>
    </row>
    <row r="25" spans="1:12" x14ac:dyDescent="0.3">
      <c r="A25" s="155">
        <v>18</v>
      </c>
      <c r="B25" s="203">
        <v>3.4590000000000001</v>
      </c>
      <c r="C25" s="204">
        <v>2.0299999999999998</v>
      </c>
      <c r="H25" s="145"/>
      <c r="K25" s="145"/>
    </row>
    <row r="26" spans="1:12" ht="15" thickBot="1" x14ac:dyDescent="0.35">
      <c r="A26" s="153">
        <v>19</v>
      </c>
      <c r="B26" s="205">
        <v>5.0759999999999996</v>
      </c>
      <c r="C26" s="206">
        <v>8.3030000000000008</v>
      </c>
      <c r="H26" s="145"/>
      <c r="K26" s="145"/>
    </row>
    <row r="27" spans="1:12" x14ac:dyDescent="0.3">
      <c r="H27" s="145"/>
      <c r="I27" s="146"/>
      <c r="K27" s="145"/>
    </row>
    <row r="28" spans="1:12" ht="15" thickBot="1" x14ac:dyDescent="0.35">
      <c r="A28" s="1" t="s">
        <v>11</v>
      </c>
      <c r="H28" s="145"/>
      <c r="I28" s="145"/>
      <c r="K28" s="145"/>
    </row>
    <row r="29" spans="1:12" ht="15" thickBot="1" x14ac:dyDescent="0.35">
      <c r="E29" s="222" t="s">
        <v>242</v>
      </c>
      <c r="F29" s="223"/>
      <c r="G29" s="223"/>
      <c r="H29" s="224"/>
      <c r="J29" s="222" t="s">
        <v>242</v>
      </c>
      <c r="K29" s="223"/>
      <c r="L29" s="224"/>
    </row>
    <row r="30" spans="1:12" ht="15" thickBot="1" x14ac:dyDescent="0.35">
      <c r="A30" s="137" t="s">
        <v>216</v>
      </c>
      <c r="B30" s="137" t="s">
        <v>217</v>
      </c>
      <c r="C30" s="137" t="s">
        <v>218</v>
      </c>
      <c r="E30" s="138" t="s">
        <v>219</v>
      </c>
      <c r="F30" s="138" t="s">
        <v>220</v>
      </c>
      <c r="G30" s="138" t="s">
        <v>221</v>
      </c>
      <c r="H30" s="138" t="s">
        <v>222</v>
      </c>
      <c r="J30" s="50" t="s">
        <v>219</v>
      </c>
      <c r="K30" s="139" t="s">
        <v>223</v>
      </c>
      <c r="L30" s="140" t="s">
        <v>224</v>
      </c>
    </row>
    <row r="31" spans="1:12" ht="15" thickBot="1" x14ac:dyDescent="0.35">
      <c r="A31" s="50">
        <v>1</v>
      </c>
      <c r="B31" s="199">
        <v>1.7470000000000001</v>
      </c>
      <c r="C31" s="200">
        <v>1.0509999999999999</v>
      </c>
      <c r="E31" s="138">
        <v>10</v>
      </c>
      <c r="F31" s="211">
        <f>SUM(C31:C40)</f>
        <v>31.089000000000002</v>
      </c>
      <c r="G31" s="211">
        <f>AVERAGE(C31:C40)</f>
        <v>3.1089000000000002</v>
      </c>
      <c r="H31" s="211">
        <f>AVERAGE(B31:B40)</f>
        <v>3.2358999999999996</v>
      </c>
      <c r="J31" s="142">
        <v>10</v>
      </c>
      <c r="K31" s="138">
        <v>50</v>
      </c>
      <c r="L31" s="143">
        <f>J31/K31*1000</f>
        <v>200</v>
      </c>
    </row>
    <row r="32" spans="1:12" x14ac:dyDescent="0.3">
      <c r="A32" s="147">
        <v>2</v>
      </c>
      <c r="B32" s="201">
        <v>3.153</v>
      </c>
      <c r="C32" s="202">
        <v>3.577</v>
      </c>
      <c r="H32" s="145"/>
      <c r="I32" s="145"/>
      <c r="J32" s="146"/>
      <c r="K32" s="145"/>
      <c r="L32" s="145"/>
    </row>
    <row r="33" spans="1:12" x14ac:dyDescent="0.3">
      <c r="A33" s="147">
        <v>3</v>
      </c>
      <c r="B33" s="201">
        <v>4.8499999999999996</v>
      </c>
      <c r="C33" s="202">
        <v>5.6340000000000003</v>
      </c>
      <c r="H33" s="145"/>
      <c r="I33" s="145"/>
      <c r="K33" s="145"/>
      <c r="L33" s="145"/>
    </row>
    <row r="34" spans="1:12" x14ac:dyDescent="0.3">
      <c r="A34" s="147">
        <v>4</v>
      </c>
      <c r="B34" s="201">
        <v>3.1859999999999999</v>
      </c>
      <c r="C34" s="202">
        <v>3.3140000000000001</v>
      </c>
      <c r="H34" s="145"/>
      <c r="I34" s="145"/>
      <c r="J34" s="145"/>
      <c r="K34" s="145"/>
      <c r="L34" s="145"/>
    </row>
    <row r="35" spans="1:12" x14ac:dyDescent="0.3">
      <c r="A35" s="147">
        <v>5</v>
      </c>
      <c r="B35" s="201">
        <v>5.7480000000000002</v>
      </c>
      <c r="C35" s="202">
        <v>4.8680000000000003</v>
      </c>
      <c r="H35" s="145"/>
      <c r="I35" s="145"/>
      <c r="J35" s="146"/>
      <c r="K35" s="145"/>
      <c r="L35" s="145"/>
    </row>
    <row r="36" spans="1:12" x14ac:dyDescent="0.3">
      <c r="A36" s="147">
        <v>6</v>
      </c>
      <c r="B36" s="201">
        <v>1.6619999999999999</v>
      </c>
      <c r="C36" s="202">
        <v>1.71</v>
      </c>
      <c r="H36" s="145"/>
      <c r="I36" s="145"/>
      <c r="K36" s="145"/>
      <c r="L36" s="145"/>
    </row>
    <row r="37" spans="1:12" x14ac:dyDescent="0.3">
      <c r="A37" s="147">
        <v>7</v>
      </c>
      <c r="B37" s="201">
        <v>2.8559999999999999</v>
      </c>
      <c r="C37" s="202">
        <v>2.4380000000000002</v>
      </c>
      <c r="H37" s="145"/>
      <c r="I37" s="146"/>
      <c r="K37" s="145"/>
      <c r="L37" s="145"/>
    </row>
    <row r="38" spans="1:12" x14ac:dyDescent="0.3">
      <c r="A38" s="147">
        <v>8</v>
      </c>
      <c r="B38" s="201">
        <v>3.6520000000000001</v>
      </c>
      <c r="C38" s="202">
        <v>1.9650000000000001</v>
      </c>
      <c r="H38" s="145"/>
      <c r="I38" s="145"/>
      <c r="K38" s="145"/>
      <c r="L38" s="145"/>
    </row>
    <row r="39" spans="1:12" x14ac:dyDescent="0.3">
      <c r="A39" s="147">
        <v>9</v>
      </c>
      <c r="B39" s="201">
        <v>2.8540000000000001</v>
      </c>
      <c r="C39" s="202">
        <v>3.363</v>
      </c>
      <c r="H39" s="145"/>
      <c r="I39" s="145"/>
      <c r="K39" s="145"/>
      <c r="L39" s="145"/>
    </row>
    <row r="40" spans="1:12" ht="15" thickBot="1" x14ac:dyDescent="0.35">
      <c r="A40" s="149">
        <v>10</v>
      </c>
      <c r="B40" s="207">
        <v>2.6509999999999998</v>
      </c>
      <c r="C40" s="208">
        <v>3.169</v>
      </c>
      <c r="H40" s="145"/>
      <c r="I40" s="145"/>
      <c r="J40" s="146"/>
      <c r="K40" s="145"/>
      <c r="L40" s="145"/>
    </row>
    <row r="41" spans="1:12" x14ac:dyDescent="0.3">
      <c r="H41" s="145"/>
      <c r="I41" s="145"/>
      <c r="J41" s="145"/>
      <c r="K41" s="145"/>
      <c r="L41" s="145"/>
    </row>
    <row r="42" spans="1:12" ht="15" thickBot="1" x14ac:dyDescent="0.35">
      <c r="A42" s="1" t="s">
        <v>12</v>
      </c>
      <c r="H42" s="145"/>
      <c r="K42" s="145"/>
    </row>
    <row r="43" spans="1:12" ht="15" thickBot="1" x14ac:dyDescent="0.35">
      <c r="E43" s="222" t="s">
        <v>242</v>
      </c>
      <c r="F43" s="223"/>
      <c r="G43" s="223"/>
      <c r="H43" s="224"/>
      <c r="I43" s="146"/>
      <c r="J43" s="222" t="s">
        <v>242</v>
      </c>
      <c r="K43" s="223"/>
      <c r="L43" s="224"/>
    </row>
    <row r="44" spans="1:12" ht="15" thickBot="1" x14ac:dyDescent="0.35">
      <c r="A44" s="151" t="s">
        <v>216</v>
      </c>
      <c r="B44" s="137" t="s">
        <v>217</v>
      </c>
      <c r="C44" s="152" t="s">
        <v>218</v>
      </c>
      <c r="E44" s="138" t="s">
        <v>219</v>
      </c>
      <c r="F44" s="138" t="s">
        <v>220</v>
      </c>
      <c r="G44" s="138" t="s">
        <v>221</v>
      </c>
      <c r="H44" s="138" t="s">
        <v>222</v>
      </c>
      <c r="J44" s="50" t="s">
        <v>219</v>
      </c>
      <c r="K44" s="139" t="s">
        <v>223</v>
      </c>
      <c r="L44" s="140" t="s">
        <v>224</v>
      </c>
    </row>
    <row r="45" spans="1:12" ht="15" thickBot="1" x14ac:dyDescent="0.35">
      <c r="A45" s="50">
        <v>1</v>
      </c>
      <c r="B45" s="199">
        <v>2.1920000000000002</v>
      </c>
      <c r="C45" s="200">
        <v>1.478</v>
      </c>
      <c r="E45" s="138">
        <v>36</v>
      </c>
      <c r="F45" s="211">
        <f>SUM(C45:C80)</f>
        <v>105.93899999999996</v>
      </c>
      <c r="G45" s="211">
        <f>AVERAGE(C45:C80)</f>
        <v>2.9427499999999989</v>
      </c>
      <c r="H45" s="211">
        <f>AVERAGE(B45:B80)</f>
        <v>2.8810833333333332</v>
      </c>
      <c r="J45" s="142">
        <v>36</v>
      </c>
      <c r="K45" s="138">
        <v>50</v>
      </c>
      <c r="L45" s="143">
        <f>J45/K45*1000</f>
        <v>720</v>
      </c>
    </row>
    <row r="46" spans="1:12" ht="15" thickBot="1" x14ac:dyDescent="0.35">
      <c r="A46" s="147">
        <v>2</v>
      </c>
      <c r="B46" s="201">
        <v>1.9630000000000001</v>
      </c>
      <c r="C46" s="202">
        <v>1.296</v>
      </c>
    </row>
    <row r="47" spans="1:12" ht="15" thickBot="1" x14ac:dyDescent="0.35">
      <c r="A47" s="147">
        <v>3</v>
      </c>
      <c r="B47" s="201">
        <v>1.855</v>
      </c>
      <c r="C47" s="202">
        <v>1.1499999999999999</v>
      </c>
      <c r="E47" s="222" t="s">
        <v>37</v>
      </c>
      <c r="F47" s="223"/>
      <c r="G47" s="223"/>
      <c r="H47" s="224"/>
      <c r="J47" s="222" t="s">
        <v>37</v>
      </c>
      <c r="K47" s="223"/>
      <c r="L47" s="224"/>
    </row>
    <row r="48" spans="1:12" ht="15" thickBot="1" x14ac:dyDescent="0.35">
      <c r="A48" s="147">
        <v>4</v>
      </c>
      <c r="B48" s="201">
        <v>2.0950000000000002</v>
      </c>
      <c r="C48" s="202">
        <v>1.2549999999999999</v>
      </c>
      <c r="E48" s="138" t="s">
        <v>219</v>
      </c>
      <c r="F48" s="138" t="s">
        <v>220</v>
      </c>
      <c r="G48" s="138" t="s">
        <v>221</v>
      </c>
      <c r="H48" s="138" t="s">
        <v>222</v>
      </c>
      <c r="J48" s="50" t="s">
        <v>219</v>
      </c>
      <c r="K48" s="139" t="s">
        <v>223</v>
      </c>
      <c r="L48" s="140" t="s">
        <v>224</v>
      </c>
    </row>
    <row r="49" spans="1:12" ht="15" thickBot="1" x14ac:dyDescent="0.35">
      <c r="A49" s="147">
        <v>5</v>
      </c>
      <c r="B49" s="201">
        <v>1.3919999999999999</v>
      </c>
      <c r="C49" s="202">
        <v>0.89900000000000002</v>
      </c>
      <c r="E49" s="138">
        <v>35</v>
      </c>
      <c r="F49" s="211">
        <f>SUM(C45:C79)</f>
        <v>104.48199999999997</v>
      </c>
      <c r="G49" s="211">
        <f>AVERAGE(C45:C79)</f>
        <v>2.985199999999999</v>
      </c>
      <c r="H49" s="211">
        <f>AVERAGE(C45:C79)</f>
        <v>2.985199999999999</v>
      </c>
      <c r="J49" s="142">
        <v>35</v>
      </c>
      <c r="K49" s="138">
        <v>50</v>
      </c>
      <c r="L49" s="143">
        <f>J49/K49*1000</f>
        <v>700</v>
      </c>
    </row>
    <row r="50" spans="1:12" ht="15" thickBot="1" x14ac:dyDescent="0.35">
      <c r="A50" s="147">
        <v>6</v>
      </c>
      <c r="B50" s="201">
        <v>1.6319999999999999</v>
      </c>
      <c r="C50" s="202">
        <v>0.93100000000000005</v>
      </c>
      <c r="K50" s="145"/>
    </row>
    <row r="51" spans="1:12" ht="15" thickBot="1" x14ac:dyDescent="0.35">
      <c r="A51" s="147">
        <v>7</v>
      </c>
      <c r="B51" s="201">
        <v>3.589</v>
      </c>
      <c r="C51" s="202">
        <v>4.6900000000000004</v>
      </c>
      <c r="E51" s="252" t="s">
        <v>227</v>
      </c>
      <c r="F51" s="223"/>
      <c r="G51" s="223"/>
      <c r="H51" s="224"/>
      <c r="J51" s="252" t="s">
        <v>227</v>
      </c>
      <c r="K51" s="223"/>
      <c r="L51" s="224"/>
    </row>
    <row r="52" spans="1:12" ht="15" thickBot="1" x14ac:dyDescent="0.35">
      <c r="A52" s="147">
        <v>8</v>
      </c>
      <c r="B52" s="201">
        <v>1.8680000000000001</v>
      </c>
      <c r="C52" s="202">
        <v>1.41</v>
      </c>
      <c r="E52" s="191" t="s">
        <v>219</v>
      </c>
      <c r="F52" s="191" t="s">
        <v>220</v>
      </c>
      <c r="G52" s="191" t="s">
        <v>221</v>
      </c>
      <c r="H52" s="191" t="s">
        <v>222</v>
      </c>
      <c r="J52" s="192" t="s">
        <v>219</v>
      </c>
      <c r="K52" s="193" t="s">
        <v>223</v>
      </c>
      <c r="L52" s="194" t="s">
        <v>224</v>
      </c>
    </row>
    <row r="53" spans="1:12" ht="15" thickBot="1" x14ac:dyDescent="0.35">
      <c r="A53" s="147">
        <v>9</v>
      </c>
      <c r="B53" s="201">
        <v>2.27</v>
      </c>
      <c r="C53" s="202">
        <v>2.2759999999999998</v>
      </c>
      <c r="E53" s="191">
        <v>1</v>
      </c>
      <c r="F53" s="213">
        <f>SUM(C80)</f>
        <v>1.4570000000000001</v>
      </c>
      <c r="G53" s="213">
        <f>AVERAGE(C80)</f>
        <v>1.4570000000000001</v>
      </c>
      <c r="H53" s="213">
        <f>AVERAGE(B80)</f>
        <v>3.347</v>
      </c>
      <c r="J53" s="195">
        <v>1</v>
      </c>
      <c r="K53" s="191">
        <v>50</v>
      </c>
      <c r="L53" s="196">
        <f>J53/K53*1000</f>
        <v>20</v>
      </c>
    </row>
    <row r="54" spans="1:12" x14ac:dyDescent="0.3">
      <c r="A54" s="147">
        <v>10</v>
      </c>
      <c r="B54" s="201">
        <v>3.7730000000000001</v>
      </c>
      <c r="C54" s="202">
        <v>2.7509999999999999</v>
      </c>
    </row>
    <row r="55" spans="1:12" x14ac:dyDescent="0.3">
      <c r="A55" s="147">
        <v>11</v>
      </c>
      <c r="B55" s="201">
        <v>2.145</v>
      </c>
      <c r="C55" s="202">
        <v>1.163</v>
      </c>
    </row>
    <row r="56" spans="1:12" x14ac:dyDescent="0.3">
      <c r="A56" s="147">
        <v>12</v>
      </c>
      <c r="B56" s="201">
        <v>2.4409999999999998</v>
      </c>
      <c r="C56" s="202">
        <v>1.966</v>
      </c>
    </row>
    <row r="57" spans="1:12" x14ac:dyDescent="0.3">
      <c r="A57" s="147">
        <v>13</v>
      </c>
      <c r="B57" s="201">
        <v>2.9009999999999998</v>
      </c>
      <c r="C57" s="202">
        <v>2.5230000000000001</v>
      </c>
    </row>
    <row r="58" spans="1:12" x14ac:dyDescent="0.3">
      <c r="A58" s="147">
        <v>14</v>
      </c>
      <c r="B58" s="201">
        <v>1.5</v>
      </c>
      <c r="C58" s="202">
        <v>1.542</v>
      </c>
    </row>
    <row r="59" spans="1:12" x14ac:dyDescent="0.3">
      <c r="A59" s="147">
        <v>15</v>
      </c>
      <c r="B59" s="201">
        <v>1.907</v>
      </c>
      <c r="C59" s="202">
        <v>1.629</v>
      </c>
    </row>
    <row r="60" spans="1:12" x14ac:dyDescent="0.3">
      <c r="A60" s="147">
        <v>16</v>
      </c>
      <c r="B60" s="201">
        <v>1.5549999999999999</v>
      </c>
      <c r="C60" s="202">
        <v>1.734</v>
      </c>
    </row>
    <row r="61" spans="1:12" x14ac:dyDescent="0.3">
      <c r="A61" s="147">
        <v>17</v>
      </c>
      <c r="B61" s="201">
        <v>1.7669999999999999</v>
      </c>
      <c r="C61" s="202">
        <v>0.94699999999999995</v>
      </c>
    </row>
    <row r="62" spans="1:12" x14ac:dyDescent="0.3">
      <c r="A62" s="147">
        <v>18</v>
      </c>
      <c r="B62" s="201">
        <v>2.9580000000000002</v>
      </c>
      <c r="C62" s="202">
        <v>1.756</v>
      </c>
    </row>
    <row r="63" spans="1:12" x14ac:dyDescent="0.3">
      <c r="A63" s="147">
        <v>19</v>
      </c>
      <c r="B63" s="201">
        <v>3.4089999999999998</v>
      </c>
      <c r="C63" s="202">
        <v>4.6360000000000001</v>
      </c>
    </row>
    <row r="64" spans="1:12" x14ac:dyDescent="0.3">
      <c r="A64" s="147">
        <v>20</v>
      </c>
      <c r="B64" s="201">
        <v>3.2360000000000002</v>
      </c>
      <c r="C64" s="202">
        <v>3.4369999999999998</v>
      </c>
    </row>
    <row r="65" spans="1:3" x14ac:dyDescent="0.3">
      <c r="A65" s="147">
        <v>21</v>
      </c>
      <c r="B65" s="201">
        <v>2.2080000000000002</v>
      </c>
      <c r="C65" s="202">
        <v>2.2210000000000001</v>
      </c>
    </row>
    <row r="66" spans="1:3" x14ac:dyDescent="0.3">
      <c r="A66" s="147">
        <v>22</v>
      </c>
      <c r="B66" s="201">
        <v>4.0250000000000004</v>
      </c>
      <c r="C66" s="202">
        <v>4.7910000000000004</v>
      </c>
    </row>
    <row r="67" spans="1:3" x14ac:dyDescent="0.3">
      <c r="A67" s="147">
        <v>23</v>
      </c>
      <c r="B67" s="201">
        <v>2.153</v>
      </c>
      <c r="C67" s="202">
        <v>2.198</v>
      </c>
    </row>
    <row r="68" spans="1:3" x14ac:dyDescent="0.3">
      <c r="A68" s="147">
        <v>24</v>
      </c>
      <c r="B68" s="201">
        <v>2.133</v>
      </c>
      <c r="C68" s="202">
        <v>2.2839999999999998</v>
      </c>
    </row>
    <row r="69" spans="1:3" x14ac:dyDescent="0.3">
      <c r="A69" s="147">
        <v>25</v>
      </c>
      <c r="B69" s="201">
        <v>2.7930000000000001</v>
      </c>
      <c r="C69" s="202">
        <v>1.8420000000000001</v>
      </c>
    </row>
    <row r="70" spans="1:3" x14ac:dyDescent="0.3">
      <c r="A70" s="147">
        <v>26</v>
      </c>
      <c r="B70" s="201">
        <v>10.82</v>
      </c>
      <c r="C70" s="202">
        <v>18.413</v>
      </c>
    </row>
    <row r="71" spans="1:3" x14ac:dyDescent="0.3">
      <c r="A71" s="147">
        <v>27</v>
      </c>
      <c r="B71" s="201">
        <v>2.629</v>
      </c>
      <c r="C71" s="202">
        <v>2.4390000000000001</v>
      </c>
    </row>
    <row r="72" spans="1:3" x14ac:dyDescent="0.3">
      <c r="A72" s="147">
        <v>28</v>
      </c>
      <c r="B72" s="201">
        <v>2.492</v>
      </c>
      <c r="C72" s="202">
        <v>2.048</v>
      </c>
    </row>
    <row r="73" spans="1:3" x14ac:dyDescent="0.3">
      <c r="A73" s="147">
        <v>29</v>
      </c>
      <c r="B73" s="201">
        <v>1.534</v>
      </c>
      <c r="C73" s="202">
        <v>0.96399999999999997</v>
      </c>
    </row>
    <row r="74" spans="1:3" x14ac:dyDescent="0.3">
      <c r="A74" s="147">
        <v>30</v>
      </c>
      <c r="B74" s="201">
        <v>3.286</v>
      </c>
      <c r="C74" s="202">
        <v>2.5590000000000002</v>
      </c>
    </row>
    <row r="75" spans="1:3" x14ac:dyDescent="0.3">
      <c r="A75" s="147">
        <v>31</v>
      </c>
      <c r="B75" s="201">
        <v>2.6379999999999999</v>
      </c>
      <c r="C75" s="202">
        <v>2.4849999999999999</v>
      </c>
    </row>
    <row r="76" spans="1:3" x14ac:dyDescent="0.3">
      <c r="A76" s="147">
        <v>32</v>
      </c>
      <c r="B76" s="201">
        <v>4.84</v>
      </c>
      <c r="C76" s="202">
        <v>7.5170000000000003</v>
      </c>
    </row>
    <row r="77" spans="1:3" x14ac:dyDescent="0.3">
      <c r="A77" s="147">
        <v>33</v>
      </c>
      <c r="B77" s="201">
        <v>6.2670000000000003</v>
      </c>
      <c r="C77" s="202">
        <v>10.288</v>
      </c>
    </row>
    <row r="78" spans="1:3" x14ac:dyDescent="0.3">
      <c r="A78" s="147">
        <v>34</v>
      </c>
      <c r="B78" s="201">
        <v>2.9969999999999999</v>
      </c>
      <c r="C78" s="202">
        <v>2.875</v>
      </c>
    </row>
    <row r="79" spans="1:3" x14ac:dyDescent="0.3">
      <c r="A79" s="147">
        <v>35</v>
      </c>
      <c r="B79" s="201">
        <v>3.109</v>
      </c>
      <c r="C79" s="202">
        <v>2.089</v>
      </c>
    </row>
    <row r="80" spans="1:3" ht="15" thickBot="1" x14ac:dyDescent="0.35">
      <c r="A80" s="153">
        <v>36</v>
      </c>
      <c r="B80" s="205">
        <v>3.347</v>
      </c>
      <c r="C80" s="206">
        <v>1.4570000000000001</v>
      </c>
    </row>
    <row r="81" spans="1:14" x14ac:dyDescent="0.3">
      <c r="A81" s="156"/>
      <c r="B81" s="157"/>
      <c r="C81" s="157"/>
    </row>
    <row r="82" spans="1:14" x14ac:dyDescent="0.3">
      <c r="A82" s="158" t="s">
        <v>38</v>
      </c>
      <c r="B82" s="157"/>
      <c r="C82" s="157"/>
      <c r="N82" s="158" t="s">
        <v>38</v>
      </c>
    </row>
    <row r="83" spans="1:14" x14ac:dyDescent="0.3">
      <c r="A83" s="156"/>
      <c r="B83" s="157"/>
      <c r="C83" s="157"/>
    </row>
    <row r="84" spans="1:14" ht="15" thickBot="1" x14ac:dyDescent="0.35">
      <c r="A84" s="158" t="s">
        <v>13</v>
      </c>
      <c r="B84" s="157"/>
      <c r="C84" s="157"/>
    </row>
    <row r="85" spans="1:14" ht="15" thickBot="1" x14ac:dyDescent="0.35">
      <c r="E85" s="222" t="s">
        <v>242</v>
      </c>
      <c r="F85" s="223"/>
      <c r="G85" s="223"/>
      <c r="H85" s="224"/>
      <c r="J85" s="222" t="s">
        <v>242</v>
      </c>
      <c r="K85" s="223"/>
      <c r="L85" s="224"/>
      <c r="N85" s="49" t="s">
        <v>242</v>
      </c>
    </row>
    <row r="86" spans="1:14" ht="15" thickBot="1" x14ac:dyDescent="0.35">
      <c r="A86" s="137" t="s">
        <v>216</v>
      </c>
      <c r="B86" s="137" t="s">
        <v>217</v>
      </c>
      <c r="C86" s="137" t="s">
        <v>218</v>
      </c>
      <c r="E86" s="138" t="s">
        <v>219</v>
      </c>
      <c r="F86" s="138" t="s">
        <v>220</v>
      </c>
      <c r="G86" s="138" t="s">
        <v>221</v>
      </c>
      <c r="H86" s="138" t="s">
        <v>222</v>
      </c>
      <c r="J86" s="50" t="s">
        <v>219</v>
      </c>
      <c r="K86" s="139" t="s">
        <v>223</v>
      </c>
      <c r="L86" s="140" t="s">
        <v>224</v>
      </c>
      <c r="N86" s="139" t="s">
        <v>225</v>
      </c>
    </row>
    <row r="87" spans="1:14" ht="15" thickBot="1" x14ac:dyDescent="0.35">
      <c r="A87" s="50">
        <v>1</v>
      </c>
      <c r="B87" s="199">
        <v>2.5840000000000001</v>
      </c>
      <c r="C87" s="200">
        <v>3.16</v>
      </c>
      <c r="E87" s="138">
        <v>31</v>
      </c>
      <c r="F87" s="211">
        <f>SUM(C87:C117)</f>
        <v>141.19699999999997</v>
      </c>
      <c r="G87" s="211">
        <f>AVERAGE(C87:C117)</f>
        <v>4.5547419354838699</v>
      </c>
      <c r="H87" s="211">
        <f>AVERAGE(B87:B117)</f>
        <v>3.0765483870967754</v>
      </c>
      <c r="J87" s="142">
        <v>31</v>
      </c>
      <c r="K87" s="138">
        <v>50</v>
      </c>
      <c r="L87" s="143">
        <f>J87/K87*1000</f>
        <v>620</v>
      </c>
      <c r="N87" s="144">
        <f>AVERAGE(L87,L122,L145,L166)</f>
        <v>415</v>
      </c>
    </row>
    <row r="88" spans="1:14" x14ac:dyDescent="0.3">
      <c r="A88" s="147">
        <v>2</v>
      </c>
      <c r="B88" s="201">
        <v>3.5950000000000002</v>
      </c>
      <c r="C88" s="202">
        <v>5.8719999999999999</v>
      </c>
    </row>
    <row r="89" spans="1:14" x14ac:dyDescent="0.3">
      <c r="A89" s="147">
        <v>3</v>
      </c>
      <c r="B89" s="201">
        <v>1.859</v>
      </c>
      <c r="C89" s="202">
        <v>1.8240000000000001</v>
      </c>
    </row>
    <row r="90" spans="1:14" x14ac:dyDescent="0.3">
      <c r="A90" s="147">
        <v>4</v>
      </c>
      <c r="B90" s="201">
        <v>2.3849999999999998</v>
      </c>
      <c r="C90" s="202">
        <v>4.2370000000000001</v>
      </c>
      <c r="I90" s="145"/>
      <c r="J90" s="145"/>
      <c r="L90" s="145"/>
    </row>
    <row r="91" spans="1:14" x14ac:dyDescent="0.3">
      <c r="A91" s="147">
        <v>5</v>
      </c>
      <c r="B91" s="201">
        <v>2.1549999999999998</v>
      </c>
      <c r="C91" s="202">
        <v>2.544</v>
      </c>
      <c r="I91" s="145"/>
      <c r="J91" s="145"/>
      <c r="L91" s="145"/>
    </row>
    <row r="92" spans="1:14" x14ac:dyDescent="0.3">
      <c r="A92" s="147">
        <v>6</v>
      </c>
      <c r="B92" s="201">
        <v>2.7930000000000001</v>
      </c>
      <c r="C92" s="202">
        <v>3.2869999999999999</v>
      </c>
      <c r="I92" s="145"/>
      <c r="J92" s="145"/>
      <c r="L92" s="145"/>
    </row>
    <row r="93" spans="1:14" x14ac:dyDescent="0.3">
      <c r="A93" s="147">
        <v>7</v>
      </c>
      <c r="B93" s="201">
        <v>3.3119999999999998</v>
      </c>
      <c r="C93" s="202">
        <v>4.726</v>
      </c>
      <c r="I93" s="145"/>
      <c r="J93" s="145"/>
      <c r="L93" s="145"/>
    </row>
    <row r="94" spans="1:14" x14ac:dyDescent="0.3">
      <c r="A94" s="147">
        <v>8</v>
      </c>
      <c r="B94" s="201">
        <v>3.0470000000000002</v>
      </c>
      <c r="C94" s="202">
        <v>3.448</v>
      </c>
      <c r="I94" s="145"/>
      <c r="J94" s="145"/>
      <c r="L94" s="145"/>
    </row>
    <row r="95" spans="1:14" x14ac:dyDescent="0.3">
      <c r="A95" s="147">
        <v>9</v>
      </c>
      <c r="B95" s="201">
        <v>2.7679999999999998</v>
      </c>
      <c r="C95" s="202">
        <v>4.7009999999999996</v>
      </c>
      <c r="I95" s="145"/>
      <c r="L95" s="145"/>
    </row>
    <row r="96" spans="1:14" x14ac:dyDescent="0.3">
      <c r="A96" s="147">
        <v>10</v>
      </c>
      <c r="B96" s="201">
        <v>5.516</v>
      </c>
      <c r="C96" s="202">
        <v>10.552</v>
      </c>
      <c r="I96" s="145"/>
      <c r="L96" s="145"/>
    </row>
    <row r="97" spans="1:12" x14ac:dyDescent="0.3">
      <c r="A97" s="147">
        <v>11</v>
      </c>
      <c r="B97" s="201">
        <v>1.4119999999999999</v>
      </c>
      <c r="C97" s="202">
        <v>1.0680000000000001</v>
      </c>
      <c r="I97" s="145"/>
      <c r="L97" s="145"/>
    </row>
    <row r="98" spans="1:12" x14ac:dyDescent="0.3">
      <c r="A98" s="147">
        <v>12</v>
      </c>
      <c r="B98" s="201">
        <v>2.9489999999999998</v>
      </c>
      <c r="C98" s="202">
        <v>3.875</v>
      </c>
      <c r="I98" s="145"/>
      <c r="L98" s="145"/>
    </row>
    <row r="99" spans="1:12" x14ac:dyDescent="0.3">
      <c r="A99" s="147">
        <v>13</v>
      </c>
      <c r="B99" s="201">
        <v>2.2519999999999998</v>
      </c>
      <c r="C99" s="202">
        <v>2.133</v>
      </c>
      <c r="I99" s="145"/>
      <c r="J99" s="146"/>
      <c r="L99" s="145"/>
    </row>
    <row r="100" spans="1:12" x14ac:dyDescent="0.3">
      <c r="A100" s="147">
        <v>14</v>
      </c>
      <c r="B100" s="201">
        <v>2.81</v>
      </c>
      <c r="C100" s="202">
        <v>5.1449999999999996</v>
      </c>
      <c r="I100" s="145"/>
      <c r="J100" s="145"/>
      <c r="L100" s="145"/>
    </row>
    <row r="101" spans="1:12" x14ac:dyDescent="0.3">
      <c r="A101" s="147">
        <v>15</v>
      </c>
      <c r="B101" s="201">
        <v>2.1309999999999998</v>
      </c>
      <c r="C101" s="202">
        <v>2.6219999999999999</v>
      </c>
      <c r="I101" s="145"/>
      <c r="L101" s="145"/>
    </row>
    <row r="102" spans="1:12" x14ac:dyDescent="0.3">
      <c r="A102" s="147">
        <v>16</v>
      </c>
      <c r="B102" s="201">
        <v>3.899</v>
      </c>
      <c r="C102" s="202">
        <v>6.64</v>
      </c>
      <c r="I102" s="145"/>
      <c r="L102" s="145"/>
    </row>
    <row r="103" spans="1:12" x14ac:dyDescent="0.3">
      <c r="A103" s="147">
        <v>17</v>
      </c>
      <c r="B103" s="201">
        <v>5.9619999999999997</v>
      </c>
      <c r="C103" s="202">
        <v>8.3989999999999991</v>
      </c>
      <c r="I103" s="145"/>
      <c r="L103" s="145"/>
    </row>
    <row r="104" spans="1:12" x14ac:dyDescent="0.3">
      <c r="A104" s="147">
        <v>18</v>
      </c>
      <c r="B104" s="201">
        <v>3.2890000000000001</v>
      </c>
      <c r="C104" s="202">
        <v>2.198</v>
      </c>
      <c r="I104" s="145"/>
      <c r="L104" s="145"/>
    </row>
    <row r="105" spans="1:12" x14ac:dyDescent="0.3">
      <c r="A105" s="147">
        <v>19</v>
      </c>
      <c r="B105" s="201">
        <v>2.6309999999999998</v>
      </c>
      <c r="C105" s="202">
        <v>5.2679999999999998</v>
      </c>
      <c r="I105" s="145"/>
      <c r="L105" s="145"/>
    </row>
    <row r="106" spans="1:12" x14ac:dyDescent="0.3">
      <c r="A106" s="147">
        <v>20</v>
      </c>
      <c r="B106" s="201">
        <v>3.0449999999999999</v>
      </c>
      <c r="C106" s="202">
        <v>5.9169999999999998</v>
      </c>
      <c r="I106" s="145"/>
      <c r="J106" s="145"/>
      <c r="L106" s="145"/>
    </row>
    <row r="107" spans="1:12" x14ac:dyDescent="0.3">
      <c r="A107" s="147">
        <v>21</v>
      </c>
      <c r="B107" s="201">
        <v>2.4329999999999998</v>
      </c>
      <c r="C107" s="202">
        <v>4.2080000000000002</v>
      </c>
      <c r="I107" s="145"/>
      <c r="L107" s="145"/>
    </row>
    <row r="108" spans="1:12" x14ac:dyDescent="0.3">
      <c r="A108" s="147">
        <v>22</v>
      </c>
      <c r="B108" s="201">
        <v>4.4279999999999999</v>
      </c>
      <c r="C108" s="202">
        <v>8.7279999999999998</v>
      </c>
      <c r="I108" s="145"/>
      <c r="J108" s="145"/>
      <c r="L108" s="145"/>
    </row>
    <row r="109" spans="1:12" x14ac:dyDescent="0.3">
      <c r="A109" s="147">
        <v>23</v>
      </c>
      <c r="B109" s="201">
        <v>3.4140000000000001</v>
      </c>
      <c r="C109" s="202">
        <v>5.4039999999999999</v>
      </c>
      <c r="I109" s="145"/>
      <c r="L109" s="145"/>
    </row>
    <row r="110" spans="1:12" x14ac:dyDescent="0.3">
      <c r="A110" s="147">
        <v>24</v>
      </c>
      <c r="B110" s="201">
        <v>2.266</v>
      </c>
      <c r="C110" s="202">
        <v>2.7160000000000002</v>
      </c>
      <c r="I110" s="145"/>
      <c r="J110" s="145"/>
      <c r="L110" s="145"/>
    </row>
    <row r="111" spans="1:12" x14ac:dyDescent="0.3">
      <c r="A111" s="147">
        <v>25</v>
      </c>
      <c r="B111" s="201">
        <v>3.6040000000000001</v>
      </c>
      <c r="C111" s="202">
        <v>6.3120000000000003</v>
      </c>
      <c r="I111" s="145"/>
      <c r="J111" s="146"/>
      <c r="L111" s="145"/>
    </row>
    <row r="112" spans="1:12" x14ac:dyDescent="0.3">
      <c r="A112" s="147">
        <v>26</v>
      </c>
      <c r="B112" s="201">
        <v>4.1669999999999998</v>
      </c>
      <c r="C112" s="202">
        <v>6.8789999999999996</v>
      </c>
      <c r="I112" s="145"/>
      <c r="J112" s="145"/>
      <c r="L112" s="145"/>
    </row>
    <row r="113" spans="1:15" x14ac:dyDescent="0.3">
      <c r="A113" s="147">
        <v>27</v>
      </c>
      <c r="B113" s="201">
        <v>2.54</v>
      </c>
      <c r="C113" s="202">
        <v>1.9970000000000001</v>
      </c>
      <c r="I113" s="145"/>
      <c r="L113" s="145"/>
    </row>
    <row r="114" spans="1:15" x14ac:dyDescent="0.3">
      <c r="A114" s="147">
        <v>28</v>
      </c>
      <c r="B114" s="201">
        <v>1.921</v>
      </c>
      <c r="C114" s="202">
        <v>2.794</v>
      </c>
      <c r="I114" s="145"/>
      <c r="L114" s="145"/>
    </row>
    <row r="115" spans="1:15" x14ac:dyDescent="0.3">
      <c r="A115" s="147">
        <v>29</v>
      </c>
      <c r="B115" s="201">
        <v>2.7210000000000001</v>
      </c>
      <c r="C115" s="202">
        <v>2.4</v>
      </c>
      <c r="I115" s="145"/>
      <c r="J115" s="146"/>
      <c r="L115" s="145"/>
    </row>
    <row r="116" spans="1:15" x14ac:dyDescent="0.3">
      <c r="A116" s="147">
        <v>30</v>
      </c>
      <c r="B116" s="201">
        <v>3.9289999999999998</v>
      </c>
      <c r="C116" s="202">
        <v>6.3120000000000003</v>
      </c>
      <c r="I116" s="145"/>
      <c r="L116" s="145"/>
    </row>
    <row r="117" spans="1:15" ht="15" thickBot="1" x14ac:dyDescent="0.35">
      <c r="A117" s="149">
        <v>31</v>
      </c>
      <c r="B117" s="207">
        <v>3.556</v>
      </c>
      <c r="C117" s="208">
        <v>5.8310000000000004</v>
      </c>
      <c r="I117" s="145"/>
      <c r="L117" s="145"/>
    </row>
    <row r="118" spans="1:15" x14ac:dyDescent="0.3">
      <c r="I118" s="145"/>
      <c r="J118" s="146"/>
      <c r="L118" s="145"/>
    </row>
    <row r="119" spans="1:15" ht="15" thickBot="1" x14ac:dyDescent="0.35">
      <c r="A119" s="1" t="s">
        <v>14</v>
      </c>
      <c r="I119" s="145"/>
      <c r="L119" s="145"/>
    </row>
    <row r="120" spans="1:15" ht="15" thickBot="1" x14ac:dyDescent="0.35">
      <c r="E120" s="222" t="s">
        <v>242</v>
      </c>
      <c r="F120" s="223"/>
      <c r="G120" s="223"/>
      <c r="H120" s="224"/>
      <c r="I120" s="145"/>
      <c r="J120" s="222" t="s">
        <v>242</v>
      </c>
      <c r="K120" s="223"/>
      <c r="L120" s="224"/>
    </row>
    <row r="121" spans="1:15" ht="15" thickBot="1" x14ac:dyDescent="0.35">
      <c r="A121" s="137" t="s">
        <v>216</v>
      </c>
      <c r="B121" s="137" t="s">
        <v>217</v>
      </c>
      <c r="C121" s="137" t="s">
        <v>218</v>
      </c>
      <c r="E121" s="138" t="s">
        <v>219</v>
      </c>
      <c r="F121" s="138" t="s">
        <v>220</v>
      </c>
      <c r="G121" s="138" t="s">
        <v>221</v>
      </c>
      <c r="H121" s="138" t="s">
        <v>222</v>
      </c>
      <c r="J121" s="50" t="s">
        <v>219</v>
      </c>
      <c r="K121" s="139" t="s">
        <v>223</v>
      </c>
      <c r="L121" s="140" t="s">
        <v>224</v>
      </c>
    </row>
    <row r="122" spans="1:15" ht="15" thickBot="1" x14ac:dyDescent="0.35">
      <c r="A122" s="50">
        <v>1</v>
      </c>
      <c r="B122" s="199">
        <v>2.99</v>
      </c>
      <c r="C122" s="200">
        <v>1.768</v>
      </c>
      <c r="E122" s="138">
        <v>19</v>
      </c>
      <c r="F122" s="211">
        <f>SUM(C122:C140)</f>
        <v>77.88300000000001</v>
      </c>
      <c r="G122" s="211">
        <f>AVERAGE(C122:C140)</f>
        <v>4.0991052631578953</v>
      </c>
      <c r="H122" s="211">
        <f>AVERAGE(B122:B140)</f>
        <v>3.4744736842105262</v>
      </c>
      <c r="J122" s="142">
        <v>19</v>
      </c>
      <c r="K122" s="138">
        <v>50</v>
      </c>
      <c r="L122" s="143">
        <f>J122/K122*1000</f>
        <v>380</v>
      </c>
    </row>
    <row r="123" spans="1:15" x14ac:dyDescent="0.3">
      <c r="A123" s="147">
        <v>2</v>
      </c>
      <c r="B123" s="201">
        <v>2.7629999999999999</v>
      </c>
      <c r="C123" s="202">
        <v>1.95</v>
      </c>
      <c r="L123" s="145"/>
      <c r="O123" s="145"/>
    </row>
    <row r="124" spans="1:15" x14ac:dyDescent="0.3">
      <c r="A124" s="147">
        <v>3</v>
      </c>
      <c r="B124" s="201">
        <v>5.2320000000000002</v>
      </c>
      <c r="C124" s="202">
        <v>5.6520000000000001</v>
      </c>
      <c r="L124" s="145"/>
      <c r="M124" s="145"/>
      <c r="O124" s="145"/>
    </row>
    <row r="125" spans="1:15" x14ac:dyDescent="0.3">
      <c r="A125" s="147">
        <v>4</v>
      </c>
      <c r="B125" s="201">
        <v>2.9830000000000001</v>
      </c>
      <c r="C125" s="202">
        <v>3.2829999999999999</v>
      </c>
      <c r="L125" s="145"/>
      <c r="O125" s="145"/>
    </row>
    <row r="126" spans="1:15" x14ac:dyDescent="0.3">
      <c r="A126" s="147">
        <v>5</v>
      </c>
      <c r="B126" s="201">
        <v>3.3479999999999999</v>
      </c>
      <c r="C126" s="202">
        <v>3.3540000000000001</v>
      </c>
      <c r="L126" s="145"/>
      <c r="O126" s="145"/>
    </row>
    <row r="127" spans="1:15" x14ac:dyDescent="0.3">
      <c r="A127" s="147">
        <v>6</v>
      </c>
      <c r="B127" s="201">
        <v>2.653</v>
      </c>
      <c r="C127" s="202">
        <v>2.9390000000000001</v>
      </c>
      <c r="L127" s="145"/>
      <c r="M127" s="145"/>
      <c r="O127" s="145"/>
    </row>
    <row r="128" spans="1:15" x14ac:dyDescent="0.3">
      <c r="A128" s="147">
        <v>7</v>
      </c>
      <c r="B128" s="201">
        <v>8.1989999999999998</v>
      </c>
      <c r="C128" s="202">
        <v>14.564</v>
      </c>
      <c r="L128" s="145"/>
      <c r="O128" s="145"/>
    </row>
    <row r="129" spans="1:15" x14ac:dyDescent="0.3">
      <c r="A129" s="147">
        <v>8</v>
      </c>
      <c r="B129" s="201">
        <v>2.1720000000000002</v>
      </c>
      <c r="C129" s="202">
        <v>1.8160000000000001</v>
      </c>
      <c r="L129" s="145"/>
      <c r="O129" s="145"/>
    </row>
    <row r="130" spans="1:15" x14ac:dyDescent="0.3">
      <c r="A130" s="147">
        <v>9</v>
      </c>
      <c r="B130" s="201">
        <v>2.1970000000000001</v>
      </c>
      <c r="C130" s="202">
        <v>2.1</v>
      </c>
      <c r="L130" s="145"/>
      <c r="M130" s="146"/>
      <c r="O130" s="145"/>
    </row>
    <row r="131" spans="1:15" x14ac:dyDescent="0.3">
      <c r="A131" s="147">
        <v>10</v>
      </c>
      <c r="B131" s="201">
        <v>3.7149999999999999</v>
      </c>
      <c r="C131" s="202">
        <v>5.4269999999999996</v>
      </c>
      <c r="L131" s="145"/>
      <c r="O131" s="145"/>
    </row>
    <row r="132" spans="1:15" x14ac:dyDescent="0.3">
      <c r="A132" s="147">
        <v>11</v>
      </c>
      <c r="B132" s="201">
        <v>1.7649999999999999</v>
      </c>
      <c r="C132" s="202">
        <v>1.234</v>
      </c>
      <c r="L132" s="145"/>
      <c r="O132" s="145"/>
    </row>
    <row r="133" spans="1:15" x14ac:dyDescent="0.3">
      <c r="A133" s="147">
        <v>12</v>
      </c>
      <c r="B133" s="201">
        <v>5.5780000000000003</v>
      </c>
      <c r="C133" s="202">
        <v>11.384</v>
      </c>
      <c r="L133" s="145"/>
      <c r="O133" s="145"/>
    </row>
    <row r="134" spans="1:15" x14ac:dyDescent="0.3">
      <c r="A134" s="147">
        <v>13</v>
      </c>
      <c r="B134" s="201">
        <v>5.3460000000000001</v>
      </c>
      <c r="C134" s="202">
        <v>5.2169999999999996</v>
      </c>
      <c r="L134" s="145"/>
      <c r="O134" s="145"/>
    </row>
    <row r="135" spans="1:15" x14ac:dyDescent="0.3">
      <c r="A135" s="147">
        <v>14</v>
      </c>
      <c r="B135" s="201">
        <v>3.3620000000000001</v>
      </c>
      <c r="C135" s="202">
        <v>3.6709999999999998</v>
      </c>
      <c r="L135" s="145"/>
      <c r="O135" s="145"/>
    </row>
    <row r="136" spans="1:15" x14ac:dyDescent="0.3">
      <c r="A136" s="147">
        <v>15</v>
      </c>
      <c r="B136" s="201">
        <v>2.0489999999999999</v>
      </c>
      <c r="C136" s="202">
        <v>1.42</v>
      </c>
      <c r="L136" s="145"/>
      <c r="O136" s="145"/>
    </row>
    <row r="137" spans="1:15" x14ac:dyDescent="0.3">
      <c r="A137" s="147">
        <v>16</v>
      </c>
      <c r="B137" s="201">
        <v>3.0139999999999998</v>
      </c>
      <c r="C137" s="202">
        <v>4.5049999999999999</v>
      </c>
      <c r="L137" s="145"/>
      <c r="M137" s="145"/>
      <c r="O137" s="145"/>
    </row>
    <row r="138" spans="1:15" x14ac:dyDescent="0.3">
      <c r="A138" s="147">
        <v>17</v>
      </c>
      <c r="B138" s="201">
        <v>3.3359999999999999</v>
      </c>
      <c r="C138" s="202">
        <v>1.8160000000000001</v>
      </c>
      <c r="L138" s="145"/>
      <c r="M138" s="145"/>
      <c r="O138" s="145"/>
    </row>
    <row r="139" spans="1:15" x14ac:dyDescent="0.3">
      <c r="A139" s="147">
        <v>18</v>
      </c>
      <c r="B139" s="201">
        <v>2.2679999999999998</v>
      </c>
      <c r="C139" s="202">
        <v>3.121</v>
      </c>
      <c r="L139" s="145"/>
      <c r="O139" s="145"/>
    </row>
    <row r="140" spans="1:15" ht="15" thickBot="1" x14ac:dyDescent="0.35">
      <c r="A140" s="149">
        <v>19</v>
      </c>
      <c r="B140" s="207">
        <v>3.0449999999999999</v>
      </c>
      <c r="C140" s="208">
        <v>2.6619999999999999</v>
      </c>
      <c r="L140" s="145"/>
      <c r="M140" s="146"/>
      <c r="O140" s="145"/>
    </row>
    <row r="141" spans="1:15" x14ac:dyDescent="0.3">
      <c r="A141" s="5"/>
      <c r="B141" s="148"/>
      <c r="C141" s="148"/>
      <c r="L141" s="145"/>
      <c r="O141" s="145"/>
    </row>
    <row r="142" spans="1:15" ht="15" thickBot="1" x14ac:dyDescent="0.35">
      <c r="A142" s="1" t="s">
        <v>15</v>
      </c>
      <c r="B142" s="148"/>
      <c r="C142" s="148"/>
    </row>
    <row r="143" spans="1:15" ht="15" thickBot="1" x14ac:dyDescent="0.35">
      <c r="A143" s="5"/>
      <c r="B143" s="148"/>
      <c r="C143" s="148"/>
      <c r="E143" s="222" t="s">
        <v>242</v>
      </c>
      <c r="F143" s="223"/>
      <c r="G143" s="223"/>
      <c r="H143" s="224"/>
      <c r="J143" s="222" t="s">
        <v>242</v>
      </c>
      <c r="K143" s="223"/>
      <c r="L143" s="224"/>
    </row>
    <row r="144" spans="1:15" ht="15" thickBot="1" x14ac:dyDescent="0.35">
      <c r="A144" s="137" t="s">
        <v>216</v>
      </c>
      <c r="B144" s="137" t="s">
        <v>217</v>
      </c>
      <c r="C144" s="137" t="s">
        <v>218</v>
      </c>
      <c r="E144" s="138" t="s">
        <v>219</v>
      </c>
      <c r="F144" s="138" t="s">
        <v>220</v>
      </c>
      <c r="G144" s="138" t="s">
        <v>221</v>
      </c>
      <c r="H144" s="138" t="s">
        <v>222</v>
      </c>
      <c r="J144" s="50" t="s">
        <v>219</v>
      </c>
      <c r="K144" s="139" t="s">
        <v>223</v>
      </c>
      <c r="L144" s="140" t="s">
        <v>224</v>
      </c>
    </row>
    <row r="145" spans="1:15" ht="15" thickBot="1" x14ac:dyDescent="0.35">
      <c r="A145" s="50">
        <v>1</v>
      </c>
      <c r="B145" s="199">
        <v>3.2160000000000002</v>
      </c>
      <c r="C145" s="200">
        <v>3.911</v>
      </c>
      <c r="E145" s="138">
        <v>17</v>
      </c>
      <c r="F145" s="211">
        <f>SUM(C145:C161)</f>
        <v>83.549000000000007</v>
      </c>
      <c r="G145" s="211">
        <f>AVERAGE(C145:C161)</f>
        <v>4.9146470588235296</v>
      </c>
      <c r="H145" s="211">
        <f>AVERAGE(B145:B161)</f>
        <v>4.0772352941176475</v>
      </c>
      <c r="J145" s="142">
        <v>17</v>
      </c>
      <c r="K145" s="138">
        <v>50</v>
      </c>
      <c r="L145" s="143">
        <f>J145/K145*1000</f>
        <v>340</v>
      </c>
    </row>
    <row r="146" spans="1:15" x14ac:dyDescent="0.3">
      <c r="A146" s="147">
        <v>2</v>
      </c>
      <c r="B146" s="201">
        <v>7.4290000000000003</v>
      </c>
      <c r="C146" s="202">
        <v>22.783000000000001</v>
      </c>
    </row>
    <row r="147" spans="1:15" x14ac:dyDescent="0.3">
      <c r="A147" s="147">
        <v>3</v>
      </c>
      <c r="B147" s="201">
        <v>2.5110000000000001</v>
      </c>
      <c r="C147" s="202">
        <v>2.431</v>
      </c>
    </row>
    <row r="148" spans="1:15" x14ac:dyDescent="0.3">
      <c r="A148" s="147">
        <v>4</v>
      </c>
      <c r="B148" s="201">
        <v>6.7080000000000002</v>
      </c>
      <c r="C148" s="202">
        <v>7.5759999999999996</v>
      </c>
    </row>
    <row r="149" spans="1:15" x14ac:dyDescent="0.3">
      <c r="A149" s="147">
        <v>5</v>
      </c>
      <c r="B149" s="201">
        <v>4.1050000000000004</v>
      </c>
      <c r="C149" s="202">
        <v>3.8460000000000001</v>
      </c>
      <c r="K149" s="145"/>
    </row>
    <row r="150" spans="1:15" x14ac:dyDescent="0.3">
      <c r="A150" s="147">
        <v>6</v>
      </c>
      <c r="B150" s="201">
        <v>4.7969999999999997</v>
      </c>
      <c r="C150" s="202">
        <v>6.0990000000000002</v>
      </c>
      <c r="L150" s="145"/>
      <c r="O150" s="145"/>
    </row>
    <row r="151" spans="1:15" x14ac:dyDescent="0.3">
      <c r="A151" s="147">
        <v>7</v>
      </c>
      <c r="B151" s="201">
        <v>2.9870000000000001</v>
      </c>
      <c r="C151" s="202">
        <v>3.2789999999999999</v>
      </c>
      <c r="L151" s="145"/>
      <c r="O151" s="145"/>
    </row>
    <row r="152" spans="1:15" x14ac:dyDescent="0.3">
      <c r="A152" s="147">
        <v>8</v>
      </c>
      <c r="B152" s="201">
        <v>3.7240000000000002</v>
      </c>
      <c r="C152" s="202">
        <v>2.5259999999999998</v>
      </c>
      <c r="L152" s="145"/>
      <c r="M152" s="145"/>
      <c r="O152" s="145"/>
    </row>
    <row r="153" spans="1:15" x14ac:dyDescent="0.3">
      <c r="A153" s="147">
        <v>9</v>
      </c>
      <c r="B153" s="201">
        <v>8.8219999999999992</v>
      </c>
      <c r="C153" s="202">
        <v>10.742000000000001</v>
      </c>
      <c r="L153" s="145"/>
      <c r="O153" s="145"/>
    </row>
    <row r="154" spans="1:15" x14ac:dyDescent="0.3">
      <c r="A154" s="147">
        <v>10</v>
      </c>
      <c r="B154" s="201">
        <v>1.9650000000000001</v>
      </c>
      <c r="C154" s="202">
        <v>1.21</v>
      </c>
      <c r="L154" s="145"/>
      <c r="M154" s="145"/>
      <c r="O154" s="145"/>
    </row>
    <row r="155" spans="1:15" x14ac:dyDescent="0.3">
      <c r="A155" s="147">
        <v>11</v>
      </c>
      <c r="B155" s="201">
        <v>4.0279999999999996</v>
      </c>
      <c r="C155" s="202">
        <v>2.79</v>
      </c>
      <c r="L155" s="145"/>
      <c r="M155" s="145"/>
      <c r="O155" s="145"/>
    </row>
    <row r="156" spans="1:15" x14ac:dyDescent="0.3">
      <c r="A156" s="147">
        <v>12</v>
      </c>
      <c r="B156" s="201">
        <v>1.8160000000000001</v>
      </c>
      <c r="C156" s="202">
        <v>1.5620000000000001</v>
      </c>
      <c r="L156" s="145"/>
      <c r="O156" s="145"/>
    </row>
    <row r="157" spans="1:15" x14ac:dyDescent="0.3">
      <c r="A157" s="147">
        <v>13</v>
      </c>
      <c r="B157" s="201">
        <v>2.0739999999999998</v>
      </c>
      <c r="C157" s="202">
        <v>1.518</v>
      </c>
      <c r="L157" s="145"/>
      <c r="O157" s="145"/>
    </row>
    <row r="158" spans="1:15" x14ac:dyDescent="0.3">
      <c r="A158" s="147">
        <v>14</v>
      </c>
      <c r="B158" s="201">
        <v>3.6120000000000001</v>
      </c>
      <c r="C158" s="202">
        <v>3.915</v>
      </c>
      <c r="L158" s="145"/>
      <c r="O158" s="145"/>
    </row>
    <row r="159" spans="1:15" x14ac:dyDescent="0.3">
      <c r="A159" s="147">
        <v>15</v>
      </c>
      <c r="B159" s="201">
        <v>5.8540000000000001</v>
      </c>
      <c r="C159" s="202">
        <v>6.9470000000000001</v>
      </c>
      <c r="L159" s="145"/>
      <c r="O159" s="145"/>
    </row>
    <row r="160" spans="1:15" x14ac:dyDescent="0.3">
      <c r="A160" s="147">
        <v>16</v>
      </c>
      <c r="B160" s="201">
        <v>2.589</v>
      </c>
      <c r="C160" s="202">
        <v>0.93</v>
      </c>
      <c r="L160" s="145"/>
      <c r="M160" s="145"/>
      <c r="O160" s="145"/>
    </row>
    <row r="161" spans="1:15" ht="15" thickBot="1" x14ac:dyDescent="0.35">
      <c r="A161" s="149">
        <v>17</v>
      </c>
      <c r="B161" s="207">
        <v>3.0760000000000001</v>
      </c>
      <c r="C161" s="208">
        <v>1.484</v>
      </c>
      <c r="L161" s="145"/>
      <c r="O161" s="145"/>
    </row>
    <row r="162" spans="1:15" x14ac:dyDescent="0.3">
      <c r="A162" s="5"/>
      <c r="B162" s="148"/>
      <c r="C162" s="148"/>
      <c r="L162" s="145"/>
      <c r="O162" s="145"/>
    </row>
    <row r="163" spans="1:15" ht="15" thickBot="1" x14ac:dyDescent="0.35">
      <c r="A163" s="150" t="s">
        <v>228</v>
      </c>
      <c r="B163" s="148"/>
      <c r="C163" s="148"/>
      <c r="L163" s="145"/>
      <c r="O163" s="145"/>
    </row>
    <row r="164" spans="1:15" ht="15" thickBot="1" x14ac:dyDescent="0.35">
      <c r="A164" s="5"/>
      <c r="B164" s="5"/>
      <c r="C164" s="5"/>
      <c r="E164" s="222" t="s">
        <v>242</v>
      </c>
      <c r="F164" s="223"/>
      <c r="G164" s="223"/>
      <c r="H164" s="224"/>
      <c r="J164" s="222" t="s">
        <v>242</v>
      </c>
      <c r="K164" s="223"/>
      <c r="L164" s="224"/>
      <c r="O164" s="145"/>
    </row>
    <row r="165" spans="1:15" ht="15" thickBot="1" x14ac:dyDescent="0.35">
      <c r="A165" s="137" t="s">
        <v>216</v>
      </c>
      <c r="B165" s="137" t="s">
        <v>217</v>
      </c>
      <c r="C165" s="137" t="s">
        <v>218</v>
      </c>
      <c r="E165" s="138" t="s">
        <v>219</v>
      </c>
      <c r="F165" s="138" t="s">
        <v>220</v>
      </c>
      <c r="G165" s="138" t="s">
        <v>221</v>
      </c>
      <c r="H165" s="138" t="s">
        <v>222</v>
      </c>
      <c r="J165" s="50" t="s">
        <v>219</v>
      </c>
      <c r="K165" s="139" t="s">
        <v>223</v>
      </c>
      <c r="L165" s="140" t="s">
        <v>224</v>
      </c>
      <c r="O165" s="145"/>
    </row>
    <row r="166" spans="1:15" ht="15" thickBot="1" x14ac:dyDescent="0.35">
      <c r="A166" s="50">
        <v>1</v>
      </c>
      <c r="B166" s="199">
        <v>3.0070000000000001</v>
      </c>
      <c r="C166" s="200">
        <v>3.1509999999999998</v>
      </c>
      <c r="E166" s="138">
        <v>16</v>
      </c>
      <c r="F166" s="211">
        <f>SUM(C166:C181)</f>
        <v>54.027000000000001</v>
      </c>
      <c r="G166" s="211">
        <f>AVERAGE(C166:C181)</f>
        <v>3.3766875000000001</v>
      </c>
      <c r="H166" s="211">
        <f>AVERAGE(B166:B181)</f>
        <v>3.2248125000000001</v>
      </c>
      <c r="J166" s="142">
        <v>16</v>
      </c>
      <c r="K166" s="138">
        <v>50</v>
      </c>
      <c r="L166" s="143">
        <f>J166/K166*1000</f>
        <v>320</v>
      </c>
      <c r="M166" s="145"/>
      <c r="O166" s="145"/>
    </row>
    <row r="167" spans="1:15" x14ac:dyDescent="0.3">
      <c r="A167" s="147">
        <v>2</v>
      </c>
      <c r="B167" s="201">
        <v>3.399</v>
      </c>
      <c r="C167" s="202">
        <v>4.6310000000000002</v>
      </c>
    </row>
    <row r="168" spans="1:15" x14ac:dyDescent="0.3">
      <c r="A168" s="147">
        <v>3</v>
      </c>
      <c r="B168" s="201">
        <v>2.7069999999999999</v>
      </c>
      <c r="C168" s="202">
        <v>2.2400000000000002</v>
      </c>
    </row>
    <row r="169" spans="1:15" x14ac:dyDescent="0.3">
      <c r="A169" s="147">
        <v>4</v>
      </c>
      <c r="B169" s="201">
        <v>2.5529999999999999</v>
      </c>
      <c r="C169" s="202">
        <v>1.8360000000000001</v>
      </c>
    </row>
    <row r="170" spans="1:15" x14ac:dyDescent="0.3">
      <c r="A170" s="147">
        <v>5</v>
      </c>
      <c r="B170" s="201">
        <v>4.6890000000000001</v>
      </c>
      <c r="C170" s="202">
        <v>3.7559999999999998</v>
      </c>
    </row>
    <row r="171" spans="1:15" x14ac:dyDescent="0.3">
      <c r="A171" s="147">
        <v>6</v>
      </c>
      <c r="B171" s="201">
        <v>4.0209999999999999</v>
      </c>
      <c r="C171" s="202">
        <v>8.24</v>
      </c>
    </row>
    <row r="172" spans="1:15" x14ac:dyDescent="0.3">
      <c r="A172" s="147">
        <v>7</v>
      </c>
      <c r="B172" s="201">
        <v>3.6269999999999998</v>
      </c>
      <c r="C172" s="202">
        <v>2.76</v>
      </c>
    </row>
    <row r="173" spans="1:15" x14ac:dyDescent="0.3">
      <c r="A173" s="147">
        <v>8</v>
      </c>
      <c r="B173" s="201">
        <v>4.3330000000000002</v>
      </c>
      <c r="C173" s="202">
        <v>8.173</v>
      </c>
      <c r="G173" s="145"/>
      <c r="J173" s="145"/>
    </row>
    <row r="174" spans="1:15" x14ac:dyDescent="0.3">
      <c r="A174" s="147">
        <v>9</v>
      </c>
      <c r="B174" s="201">
        <v>2.3570000000000002</v>
      </c>
      <c r="C174" s="202">
        <v>1.542</v>
      </c>
      <c r="G174" s="145"/>
      <c r="J174" s="145"/>
    </row>
    <row r="175" spans="1:15" x14ac:dyDescent="0.3">
      <c r="A175" s="147">
        <v>10</v>
      </c>
      <c r="B175" s="201">
        <v>3.0529999999999999</v>
      </c>
      <c r="C175" s="202">
        <v>2.044</v>
      </c>
      <c r="G175" s="145"/>
      <c r="J175" s="145"/>
    </row>
    <row r="176" spans="1:15" x14ac:dyDescent="0.3">
      <c r="A176" s="147">
        <v>11</v>
      </c>
      <c r="B176" s="201">
        <v>3.0880000000000001</v>
      </c>
      <c r="C176" s="202">
        <v>2.96</v>
      </c>
      <c r="G176" s="145"/>
      <c r="H176" s="145"/>
      <c r="J176" s="145"/>
    </row>
    <row r="177" spans="1:14" x14ac:dyDescent="0.3">
      <c r="A177" s="147">
        <v>12</v>
      </c>
      <c r="B177" s="201">
        <v>3.6269999999999998</v>
      </c>
      <c r="C177" s="202">
        <v>3.28</v>
      </c>
      <c r="G177" s="145"/>
      <c r="J177" s="145"/>
    </row>
    <row r="178" spans="1:14" x14ac:dyDescent="0.3">
      <c r="A178" s="147">
        <v>13</v>
      </c>
      <c r="B178" s="201">
        <v>2.96</v>
      </c>
      <c r="C178" s="202">
        <v>3.3380000000000001</v>
      </c>
      <c r="G178" s="145"/>
      <c r="H178" s="145"/>
      <c r="J178" s="145"/>
    </row>
    <row r="179" spans="1:14" x14ac:dyDescent="0.3">
      <c r="A179" s="147">
        <v>14</v>
      </c>
      <c r="B179" s="201">
        <v>2.2959999999999998</v>
      </c>
      <c r="C179" s="202">
        <v>1.72</v>
      </c>
      <c r="G179" s="145"/>
      <c r="H179" s="145"/>
      <c r="J179" s="145"/>
    </row>
    <row r="180" spans="1:14" x14ac:dyDescent="0.3">
      <c r="A180" s="147">
        <v>15</v>
      </c>
      <c r="B180" s="201">
        <v>3.2029999999999998</v>
      </c>
      <c r="C180" s="202">
        <v>2.2090000000000001</v>
      </c>
      <c r="G180" s="145"/>
      <c r="J180" s="145"/>
    </row>
    <row r="181" spans="1:14" ht="15" thickBot="1" x14ac:dyDescent="0.35">
      <c r="A181" s="154">
        <v>16</v>
      </c>
      <c r="B181" s="209">
        <v>2.677</v>
      </c>
      <c r="C181" s="210">
        <v>2.1469999999999998</v>
      </c>
      <c r="G181" s="145"/>
      <c r="J181" s="145"/>
    </row>
    <row r="182" spans="1:14" x14ac:dyDescent="0.3">
      <c r="A182" s="156"/>
      <c r="B182" s="157"/>
      <c r="C182" s="157"/>
      <c r="G182" s="145"/>
      <c r="J182" s="145"/>
    </row>
    <row r="183" spans="1:14" x14ac:dyDescent="0.3">
      <c r="A183" s="150" t="s">
        <v>39</v>
      </c>
      <c r="B183" s="148"/>
      <c r="C183" s="148"/>
      <c r="G183" s="145"/>
      <c r="J183" s="145"/>
      <c r="N183" s="150" t="s">
        <v>39</v>
      </c>
    </row>
    <row r="184" spans="1:14" x14ac:dyDescent="0.3">
      <c r="A184" s="5"/>
      <c r="B184" s="148"/>
      <c r="C184" s="148"/>
      <c r="G184" s="145"/>
      <c r="J184" s="145"/>
    </row>
    <row r="185" spans="1:14" ht="15" thickBot="1" x14ac:dyDescent="0.35">
      <c r="A185" s="150" t="s">
        <v>16</v>
      </c>
      <c r="B185" s="5"/>
      <c r="C185" s="5"/>
      <c r="G185" s="145"/>
      <c r="H185" s="145"/>
      <c r="J185" s="145"/>
    </row>
    <row r="186" spans="1:14" ht="15" thickBot="1" x14ac:dyDescent="0.35">
      <c r="E186" s="222" t="s">
        <v>242</v>
      </c>
      <c r="F186" s="223"/>
      <c r="G186" s="223"/>
      <c r="H186" s="224"/>
      <c r="J186" s="253" t="s">
        <v>242</v>
      </c>
      <c r="K186" s="223"/>
      <c r="L186" s="224"/>
      <c r="N186" s="49" t="s">
        <v>242</v>
      </c>
    </row>
    <row r="187" spans="1:14" ht="15" thickBot="1" x14ac:dyDescent="0.35">
      <c r="A187" s="137" t="s">
        <v>216</v>
      </c>
      <c r="B187" s="137" t="s">
        <v>217</v>
      </c>
      <c r="C187" s="137" t="s">
        <v>218</v>
      </c>
      <c r="E187" s="138" t="s">
        <v>219</v>
      </c>
      <c r="F187" s="138" t="s">
        <v>220</v>
      </c>
      <c r="G187" s="138" t="s">
        <v>221</v>
      </c>
      <c r="H187" s="138" t="s">
        <v>222</v>
      </c>
      <c r="J187" s="50" t="s">
        <v>219</v>
      </c>
      <c r="K187" s="139" t="s">
        <v>223</v>
      </c>
      <c r="L187" s="140" t="s">
        <v>224</v>
      </c>
      <c r="N187" s="139" t="s">
        <v>225</v>
      </c>
    </row>
    <row r="188" spans="1:14" ht="15" thickBot="1" x14ac:dyDescent="0.35">
      <c r="A188" s="50">
        <v>1</v>
      </c>
      <c r="B188" s="199">
        <v>2.8029999999999999</v>
      </c>
      <c r="C188" s="200">
        <v>5.3220000000000001</v>
      </c>
      <c r="E188" s="138">
        <v>2</v>
      </c>
      <c r="F188" s="211">
        <f>SUM(C188:C189)</f>
        <v>19.841000000000001</v>
      </c>
      <c r="G188" s="211">
        <f>AVERAGE(C188:C189)</f>
        <v>9.9205000000000005</v>
      </c>
      <c r="H188" s="211">
        <f>AVERAGE(B188:B189)</f>
        <v>5.5845000000000002</v>
      </c>
      <c r="J188" s="142">
        <v>2</v>
      </c>
      <c r="K188" s="138">
        <v>50</v>
      </c>
      <c r="L188" s="143">
        <f>J188/K188*1000</f>
        <v>40</v>
      </c>
      <c r="N188" s="144">
        <f>AVERAGE(L188,L194,L206)</f>
        <v>133.33333333333334</v>
      </c>
    </row>
    <row r="189" spans="1:14" ht="15" thickBot="1" x14ac:dyDescent="0.35">
      <c r="A189" s="149">
        <v>2</v>
      </c>
      <c r="B189" s="207">
        <v>8.3659999999999997</v>
      </c>
      <c r="C189" s="208">
        <v>14.519</v>
      </c>
    </row>
    <row r="190" spans="1:14" ht="15" thickBot="1" x14ac:dyDescent="0.35">
      <c r="B190" s="141"/>
      <c r="C190" s="141"/>
      <c r="N190" s="49" t="s">
        <v>39</v>
      </c>
    </row>
    <row r="191" spans="1:14" ht="15" thickBot="1" x14ac:dyDescent="0.35">
      <c r="A191" s="1" t="s">
        <v>17</v>
      </c>
      <c r="B191" s="141"/>
      <c r="C191" s="141"/>
      <c r="N191" s="139" t="s">
        <v>225</v>
      </c>
    </row>
    <row r="192" spans="1:14" ht="15" thickBot="1" x14ac:dyDescent="0.35">
      <c r="B192" s="141"/>
      <c r="C192" s="141"/>
      <c r="E192" s="222" t="s">
        <v>242</v>
      </c>
      <c r="F192" s="223"/>
      <c r="G192" s="223"/>
      <c r="H192" s="224"/>
      <c r="J192" s="222" t="s">
        <v>242</v>
      </c>
      <c r="K192" s="223"/>
      <c r="L192" s="224"/>
      <c r="N192" s="144">
        <f>AVERAGE(L188,L198,L206)</f>
        <v>126.66666666666667</v>
      </c>
    </row>
    <row r="193" spans="1:14" ht="15" thickBot="1" x14ac:dyDescent="0.35">
      <c r="A193" s="137" t="s">
        <v>216</v>
      </c>
      <c r="B193" s="137" t="s">
        <v>217</v>
      </c>
      <c r="C193" s="137" t="s">
        <v>218</v>
      </c>
      <c r="E193" s="138" t="s">
        <v>219</v>
      </c>
      <c r="F193" s="138" t="s">
        <v>220</v>
      </c>
      <c r="G193" s="138" t="s">
        <v>221</v>
      </c>
      <c r="H193" s="138" t="s">
        <v>222</v>
      </c>
      <c r="J193" s="50" t="s">
        <v>219</v>
      </c>
      <c r="K193" s="139" t="s">
        <v>223</v>
      </c>
      <c r="L193" s="140" t="s">
        <v>224</v>
      </c>
    </row>
    <row r="194" spans="1:14" ht="15" thickBot="1" x14ac:dyDescent="0.35">
      <c r="A194" s="50">
        <v>1</v>
      </c>
      <c r="B194" s="199">
        <v>3.363</v>
      </c>
      <c r="C194" s="200">
        <v>4.97</v>
      </c>
      <c r="E194" s="138">
        <v>6</v>
      </c>
      <c r="F194" s="211">
        <f>SUM(C194:C199)</f>
        <v>44.63</v>
      </c>
      <c r="G194" s="211">
        <f>AVERAGE(C194:C199)</f>
        <v>7.4383333333333335</v>
      </c>
      <c r="H194" s="211">
        <f>AVERAGE(B194:B200)</f>
        <v>4.5975000000000001</v>
      </c>
      <c r="J194" s="142">
        <v>6</v>
      </c>
      <c r="K194" s="138">
        <v>50</v>
      </c>
      <c r="L194" s="143">
        <f>J194/K194*1000</f>
        <v>120</v>
      </c>
      <c r="N194" s="198" t="s">
        <v>227</v>
      </c>
    </row>
    <row r="195" spans="1:14" ht="15" thickBot="1" x14ac:dyDescent="0.35">
      <c r="A195" s="147">
        <v>2</v>
      </c>
      <c r="B195" s="201">
        <v>6.6050000000000004</v>
      </c>
      <c r="C195" s="202">
        <v>11.705</v>
      </c>
      <c r="N195" s="193" t="s">
        <v>225</v>
      </c>
    </row>
    <row r="196" spans="1:14" ht="15" thickBot="1" x14ac:dyDescent="0.35">
      <c r="A196" s="155">
        <v>3</v>
      </c>
      <c r="B196" s="203">
        <v>6.9160000000000004</v>
      </c>
      <c r="C196" s="204">
        <v>12.603999999999999</v>
      </c>
      <c r="E196" s="222" t="s">
        <v>37</v>
      </c>
      <c r="F196" s="223"/>
      <c r="G196" s="223"/>
      <c r="H196" s="224"/>
      <c r="J196" s="222" t="s">
        <v>39</v>
      </c>
      <c r="K196" s="223"/>
      <c r="L196" s="224"/>
      <c r="N196" s="197">
        <f>AVERAGE(L190,L202,L208)</f>
        <v>20</v>
      </c>
    </row>
    <row r="197" spans="1:14" ht="15" thickBot="1" x14ac:dyDescent="0.35">
      <c r="A197" s="147">
        <v>4</v>
      </c>
      <c r="B197" s="201">
        <v>3.5579999999999998</v>
      </c>
      <c r="C197" s="202">
        <v>4.0780000000000003</v>
      </c>
      <c r="E197" s="138" t="s">
        <v>219</v>
      </c>
      <c r="F197" s="138" t="s">
        <v>220</v>
      </c>
      <c r="G197" s="138" t="s">
        <v>221</v>
      </c>
      <c r="H197" s="138" t="s">
        <v>222</v>
      </c>
      <c r="J197" s="50" t="s">
        <v>219</v>
      </c>
      <c r="K197" s="139" t="s">
        <v>223</v>
      </c>
      <c r="L197" s="140" t="s">
        <v>224</v>
      </c>
    </row>
    <row r="198" spans="1:14" ht="15" thickBot="1" x14ac:dyDescent="0.35">
      <c r="A198" s="147">
        <v>5</v>
      </c>
      <c r="B198" s="201">
        <v>4.2389999999999999</v>
      </c>
      <c r="C198" s="202">
        <v>8.4359999999999999</v>
      </c>
      <c r="E198" s="138">
        <v>5</v>
      </c>
      <c r="F198" s="211">
        <f>SUM(C194,C195,C197,C198,C199)</f>
        <v>32.026000000000003</v>
      </c>
      <c r="G198" s="211">
        <f>AVERAGE(C194,C195,C197,C198,C199)</f>
        <v>6.4052000000000007</v>
      </c>
      <c r="H198" s="211">
        <f>AVERAGE(B194,B195,B197,B198,B199)</f>
        <v>4.1337999999999999</v>
      </c>
      <c r="J198" s="142">
        <v>5</v>
      </c>
      <c r="K198" s="138">
        <v>50</v>
      </c>
      <c r="L198" s="143">
        <f>J198/K198*1000</f>
        <v>100</v>
      </c>
    </row>
    <row r="199" spans="1:14" ht="15" thickBot="1" x14ac:dyDescent="0.35">
      <c r="A199" s="149">
        <v>6</v>
      </c>
      <c r="B199" s="207">
        <v>2.9039999999999999</v>
      </c>
      <c r="C199" s="208">
        <v>2.8370000000000002</v>
      </c>
    </row>
    <row r="200" spans="1:14" ht="15" thickBot="1" x14ac:dyDescent="0.35">
      <c r="B200" s="141"/>
      <c r="C200" s="141"/>
      <c r="E200" s="252" t="s">
        <v>227</v>
      </c>
      <c r="F200" s="223"/>
      <c r="G200" s="223"/>
      <c r="H200" s="224"/>
      <c r="J200" s="252" t="s">
        <v>227</v>
      </c>
      <c r="K200" s="223"/>
      <c r="L200" s="224"/>
    </row>
    <row r="201" spans="1:14" ht="15" thickBot="1" x14ac:dyDescent="0.35">
      <c r="E201" s="191" t="s">
        <v>219</v>
      </c>
      <c r="F201" s="191" t="s">
        <v>220</v>
      </c>
      <c r="G201" s="191" t="s">
        <v>221</v>
      </c>
      <c r="H201" s="191" t="s">
        <v>222</v>
      </c>
      <c r="I201" s="145"/>
      <c r="J201" s="192" t="s">
        <v>219</v>
      </c>
      <c r="K201" s="193" t="s">
        <v>223</v>
      </c>
      <c r="L201" s="194" t="s">
        <v>224</v>
      </c>
    </row>
    <row r="202" spans="1:14" ht="15" thickBot="1" x14ac:dyDescent="0.35">
      <c r="E202" s="191">
        <v>1</v>
      </c>
      <c r="F202" s="213">
        <f>SUM(C196)</f>
        <v>12.603999999999999</v>
      </c>
      <c r="G202" s="213">
        <f>AVERAGE(C196)</f>
        <v>12.603999999999999</v>
      </c>
      <c r="H202" s="213">
        <f>AVERAGE(B196)</f>
        <v>6.9160000000000004</v>
      </c>
      <c r="I202" s="145"/>
      <c r="J202" s="195">
        <v>1</v>
      </c>
      <c r="K202" s="191">
        <v>50</v>
      </c>
      <c r="L202" s="196">
        <f>J202/K202*1000</f>
        <v>20</v>
      </c>
    </row>
    <row r="203" spans="1:14" ht="15" thickBot="1" x14ac:dyDescent="0.35">
      <c r="I203" s="145"/>
    </row>
    <row r="204" spans="1:14" ht="15" thickBot="1" x14ac:dyDescent="0.35">
      <c r="A204" s="1" t="s">
        <v>18</v>
      </c>
      <c r="B204" s="141"/>
      <c r="C204" s="141"/>
      <c r="E204" s="222" t="s">
        <v>242</v>
      </c>
      <c r="F204" s="223"/>
      <c r="G204" s="223"/>
      <c r="H204" s="224"/>
      <c r="I204" s="145"/>
      <c r="J204" s="222" t="s">
        <v>242</v>
      </c>
      <c r="K204" s="223"/>
      <c r="L204" s="224"/>
    </row>
    <row r="205" spans="1:14" ht="15" thickBot="1" x14ac:dyDescent="0.35">
      <c r="B205" s="141"/>
      <c r="C205" s="141"/>
      <c r="E205" s="138" t="s">
        <v>219</v>
      </c>
      <c r="F205" s="138" t="s">
        <v>220</v>
      </c>
      <c r="G205" s="138" t="s">
        <v>221</v>
      </c>
      <c r="H205" s="138" t="s">
        <v>222</v>
      </c>
      <c r="I205" s="145"/>
      <c r="J205" s="50" t="s">
        <v>219</v>
      </c>
      <c r="K205" s="139" t="s">
        <v>223</v>
      </c>
      <c r="L205" s="140" t="s">
        <v>224</v>
      </c>
    </row>
    <row r="206" spans="1:14" ht="15" thickBot="1" x14ac:dyDescent="0.35">
      <c r="A206" s="137" t="s">
        <v>216</v>
      </c>
      <c r="B206" s="137" t="s">
        <v>217</v>
      </c>
      <c r="C206" s="137" t="s">
        <v>218</v>
      </c>
      <c r="E206" s="138">
        <v>12</v>
      </c>
      <c r="F206" s="211">
        <f>SUM(C207:C218)</f>
        <v>21.553999999999998</v>
      </c>
      <c r="G206" s="211">
        <f>AVERAGE(C207:C218)</f>
        <v>1.7961666666666665</v>
      </c>
      <c r="H206" s="211">
        <f>AVERAGE(B207:B218)</f>
        <v>2.4996666666666671</v>
      </c>
      <c r="I206" s="145"/>
      <c r="J206" s="142">
        <v>12</v>
      </c>
      <c r="K206" s="138">
        <v>50</v>
      </c>
      <c r="L206" s="143">
        <f>J206/K206*1000</f>
        <v>240</v>
      </c>
    </row>
    <row r="207" spans="1:14" x14ac:dyDescent="0.3">
      <c r="A207" s="50">
        <v>1</v>
      </c>
      <c r="B207" s="199">
        <v>2.157</v>
      </c>
      <c r="C207" s="200">
        <v>1.5169999999999999</v>
      </c>
      <c r="H207" s="145"/>
      <c r="I207" s="145"/>
    </row>
    <row r="208" spans="1:14" x14ac:dyDescent="0.3">
      <c r="A208" s="147">
        <v>2</v>
      </c>
      <c r="B208" s="201">
        <v>2.4390000000000001</v>
      </c>
      <c r="C208" s="202">
        <v>1.472</v>
      </c>
      <c r="H208" s="145"/>
      <c r="I208" s="145"/>
    </row>
    <row r="209" spans="1:14" x14ac:dyDescent="0.3">
      <c r="A209" s="147">
        <v>3</v>
      </c>
      <c r="B209" s="201">
        <v>2.4700000000000002</v>
      </c>
      <c r="C209" s="202">
        <v>1.6419999999999999</v>
      </c>
      <c r="H209" s="145"/>
      <c r="I209" s="145"/>
      <c r="K209" s="145"/>
      <c r="L209" s="145"/>
    </row>
    <row r="210" spans="1:14" x14ac:dyDescent="0.3">
      <c r="A210" s="147">
        <v>4</v>
      </c>
      <c r="B210" s="201">
        <v>2.5310000000000001</v>
      </c>
      <c r="C210" s="202">
        <v>2.3879999999999999</v>
      </c>
      <c r="H210" s="145"/>
      <c r="I210" s="145"/>
      <c r="K210" s="145"/>
      <c r="L210" s="145"/>
    </row>
    <row r="211" spans="1:14" x14ac:dyDescent="0.3">
      <c r="A211" s="147">
        <v>5</v>
      </c>
      <c r="B211" s="201">
        <v>2.8460000000000001</v>
      </c>
      <c r="C211" s="202">
        <v>1.254</v>
      </c>
      <c r="H211" s="145"/>
      <c r="I211" s="145"/>
      <c r="K211" s="145"/>
      <c r="L211" s="145"/>
    </row>
    <row r="212" spans="1:14" x14ac:dyDescent="0.3">
      <c r="A212" s="147">
        <v>6</v>
      </c>
      <c r="B212" s="201">
        <v>2.411</v>
      </c>
      <c r="C212" s="202">
        <v>1.548</v>
      </c>
      <c r="H212" s="145"/>
      <c r="I212" s="145"/>
      <c r="J212" s="145"/>
      <c r="K212" s="145"/>
      <c r="L212" s="145"/>
    </row>
    <row r="213" spans="1:14" x14ac:dyDescent="0.3">
      <c r="A213" s="147">
        <v>7</v>
      </c>
      <c r="B213" s="201">
        <v>3.1110000000000002</v>
      </c>
      <c r="C213" s="202">
        <v>1.9079999999999999</v>
      </c>
      <c r="H213" s="145"/>
      <c r="I213" s="145"/>
      <c r="J213" s="145"/>
      <c r="K213" s="145"/>
      <c r="L213" s="145"/>
    </row>
    <row r="214" spans="1:14" x14ac:dyDescent="0.3">
      <c r="A214" s="147">
        <v>8</v>
      </c>
      <c r="B214" s="201">
        <v>2.536</v>
      </c>
      <c r="C214" s="202">
        <v>2.222</v>
      </c>
      <c r="H214" s="145"/>
      <c r="I214" s="145"/>
      <c r="K214" s="145"/>
      <c r="L214" s="145"/>
    </row>
    <row r="215" spans="1:14" x14ac:dyDescent="0.3">
      <c r="A215" s="147">
        <v>9</v>
      </c>
      <c r="B215" s="201">
        <v>2.7050000000000001</v>
      </c>
      <c r="C215" s="202">
        <v>1.254</v>
      </c>
      <c r="H215" s="145"/>
      <c r="I215" s="145"/>
      <c r="K215" s="145"/>
      <c r="L215" s="145"/>
    </row>
    <row r="216" spans="1:14" x14ac:dyDescent="0.3">
      <c r="A216" s="147">
        <v>10</v>
      </c>
      <c r="B216" s="201">
        <v>2.3050000000000002</v>
      </c>
      <c r="C216" s="202">
        <v>2.2709999999999999</v>
      </c>
      <c r="H216" s="145"/>
      <c r="I216" s="145"/>
      <c r="J216" s="145"/>
      <c r="K216" s="145"/>
      <c r="L216" s="145"/>
    </row>
    <row r="217" spans="1:14" x14ac:dyDescent="0.3">
      <c r="A217" s="147">
        <v>11</v>
      </c>
      <c r="B217" s="201">
        <v>2.3820000000000001</v>
      </c>
      <c r="C217" s="202">
        <v>3.1309999999999998</v>
      </c>
      <c r="H217" s="145"/>
      <c r="I217" s="145"/>
      <c r="J217" s="145"/>
      <c r="K217" s="145"/>
      <c r="L217" s="145"/>
    </row>
    <row r="218" spans="1:14" ht="15" thickBot="1" x14ac:dyDescent="0.35">
      <c r="A218" s="149">
        <v>12</v>
      </c>
      <c r="B218" s="207">
        <v>2.1030000000000002</v>
      </c>
      <c r="C218" s="208">
        <v>0.94699999999999995</v>
      </c>
      <c r="H218" s="145"/>
      <c r="I218" s="145"/>
      <c r="J218" s="146"/>
      <c r="K218" s="145"/>
      <c r="L218" s="145"/>
    </row>
    <row r="219" spans="1:14" x14ac:dyDescent="0.3">
      <c r="C219" s="141"/>
      <c r="I219" s="145"/>
      <c r="L219" s="145"/>
    </row>
    <row r="220" spans="1:14" x14ac:dyDescent="0.3">
      <c r="A220" s="1" t="s">
        <v>1</v>
      </c>
      <c r="C220" s="141"/>
      <c r="D220" s="145"/>
      <c r="F220" s="145"/>
      <c r="I220" s="145"/>
      <c r="L220" s="145"/>
      <c r="N220" s="1" t="s">
        <v>1</v>
      </c>
    </row>
    <row r="221" spans="1:14" x14ac:dyDescent="0.3">
      <c r="C221" s="141"/>
    </row>
    <row r="222" spans="1:14" ht="15" thickBot="1" x14ac:dyDescent="0.35">
      <c r="A222" s="1" t="s">
        <v>19</v>
      </c>
      <c r="C222" s="141"/>
    </row>
    <row r="223" spans="1:14" ht="15" thickBot="1" x14ac:dyDescent="0.35">
      <c r="B223" s="141"/>
      <c r="C223" s="141"/>
      <c r="D223" s="146"/>
      <c r="E223" s="222" t="s">
        <v>242</v>
      </c>
      <c r="F223" s="223"/>
      <c r="G223" s="223"/>
      <c r="H223" s="224"/>
      <c r="J223" s="222" t="s">
        <v>242</v>
      </c>
      <c r="K223" s="223"/>
      <c r="L223" s="224"/>
      <c r="N223" s="49" t="s">
        <v>242</v>
      </c>
    </row>
    <row r="224" spans="1:14" ht="15" thickBot="1" x14ac:dyDescent="0.35">
      <c r="A224" s="137" t="s">
        <v>216</v>
      </c>
      <c r="B224" s="137" t="s">
        <v>217</v>
      </c>
      <c r="C224" s="137" t="s">
        <v>218</v>
      </c>
      <c r="E224" s="138" t="s">
        <v>219</v>
      </c>
      <c r="F224" s="138" t="s">
        <v>220</v>
      </c>
      <c r="G224" s="138" t="s">
        <v>221</v>
      </c>
      <c r="H224" s="138" t="s">
        <v>222</v>
      </c>
      <c r="J224" s="50" t="s">
        <v>219</v>
      </c>
      <c r="K224" s="139" t="s">
        <v>223</v>
      </c>
      <c r="L224" s="140" t="s">
        <v>224</v>
      </c>
      <c r="N224" s="139" t="s">
        <v>225</v>
      </c>
    </row>
    <row r="225" spans="1:14" ht="15" thickBot="1" x14ac:dyDescent="0.35">
      <c r="A225" s="159"/>
      <c r="B225" s="211">
        <v>0</v>
      </c>
      <c r="C225" s="212">
        <v>0</v>
      </c>
      <c r="E225" s="138">
        <v>0</v>
      </c>
      <c r="F225" s="211">
        <f>SUM(C225:C234)</f>
        <v>2.0609999999999999</v>
      </c>
      <c r="G225" s="211">
        <f>AVERAGE(C225:C234)</f>
        <v>1.0305</v>
      </c>
      <c r="H225" s="211">
        <v>0</v>
      </c>
      <c r="J225" s="142">
        <v>0</v>
      </c>
      <c r="K225" s="138">
        <v>50</v>
      </c>
      <c r="L225" s="143">
        <f>J225/K225*1000</f>
        <v>0</v>
      </c>
      <c r="N225" s="144">
        <f>AVERAGE(L225,L230,L235)</f>
        <v>40</v>
      </c>
    </row>
    <row r="226" spans="1:14" x14ac:dyDescent="0.3">
      <c r="B226" s="141"/>
      <c r="C226" s="141"/>
      <c r="F226" s="145"/>
    </row>
    <row r="227" spans="1:14" ht="15" thickBot="1" x14ac:dyDescent="0.35">
      <c r="A227" s="1" t="s">
        <v>20</v>
      </c>
      <c r="C227" s="145"/>
      <c r="D227" s="146"/>
      <c r="F227" s="145"/>
    </row>
    <row r="228" spans="1:14" ht="15" thickBot="1" x14ac:dyDescent="0.35">
      <c r="C228" s="145"/>
      <c r="E228" s="222" t="s">
        <v>242</v>
      </c>
      <c r="F228" s="223"/>
      <c r="G228" s="223"/>
      <c r="H228" s="224"/>
      <c r="J228" s="222" t="s">
        <v>242</v>
      </c>
      <c r="K228" s="223"/>
      <c r="L228" s="224"/>
    </row>
    <row r="229" spans="1:14" ht="15" thickBot="1" x14ac:dyDescent="0.35">
      <c r="A229" s="137" t="s">
        <v>216</v>
      </c>
      <c r="B229" s="137" t="s">
        <v>217</v>
      </c>
      <c r="C229" s="137" t="s">
        <v>218</v>
      </c>
      <c r="D229" s="146"/>
      <c r="E229" s="138" t="s">
        <v>219</v>
      </c>
      <c r="F229" s="138" t="s">
        <v>220</v>
      </c>
      <c r="G229" s="138" t="s">
        <v>221</v>
      </c>
      <c r="H229" s="138" t="s">
        <v>222</v>
      </c>
      <c r="J229" s="50" t="s">
        <v>219</v>
      </c>
      <c r="K229" s="139" t="s">
        <v>223</v>
      </c>
      <c r="L229" s="140" t="s">
        <v>224</v>
      </c>
    </row>
    <row r="230" spans="1:14" ht="15" thickBot="1" x14ac:dyDescent="0.35">
      <c r="A230" s="159">
        <v>1</v>
      </c>
      <c r="B230" s="211">
        <v>2.5209999999999999</v>
      </c>
      <c r="C230" s="212">
        <v>2.0609999999999999</v>
      </c>
      <c r="E230" s="138">
        <v>1</v>
      </c>
      <c r="F230" s="211">
        <f>SUM(C230)</f>
        <v>2.0609999999999999</v>
      </c>
      <c r="G230" s="211">
        <f>AVERAGE(C230)</f>
        <v>2.0609999999999999</v>
      </c>
      <c r="H230" s="211">
        <f>AVERAGE(B230)</f>
        <v>2.5209999999999999</v>
      </c>
      <c r="J230" s="142">
        <v>1</v>
      </c>
      <c r="K230" s="138">
        <v>50</v>
      </c>
      <c r="L230" s="143">
        <f>J230/K230*1000</f>
        <v>20</v>
      </c>
    </row>
    <row r="231" spans="1:14" x14ac:dyDescent="0.3">
      <c r="C231" s="145"/>
      <c r="F231" s="145"/>
    </row>
    <row r="232" spans="1:14" ht="15" thickBot="1" x14ac:dyDescent="0.35">
      <c r="A232" s="1" t="s">
        <v>21</v>
      </c>
      <c r="C232" s="145"/>
      <c r="F232" s="145"/>
    </row>
    <row r="233" spans="1:14" ht="15" thickBot="1" x14ac:dyDescent="0.35">
      <c r="C233" s="145"/>
      <c r="E233" s="222" t="s">
        <v>242</v>
      </c>
      <c r="F233" s="223"/>
      <c r="G233" s="223"/>
      <c r="H233" s="224"/>
      <c r="J233" s="222" t="s">
        <v>242</v>
      </c>
      <c r="K233" s="223"/>
      <c r="L233" s="224"/>
    </row>
    <row r="234" spans="1:14" ht="15" thickBot="1" x14ac:dyDescent="0.35">
      <c r="A234" s="137" t="s">
        <v>216</v>
      </c>
      <c r="B234" s="137" t="s">
        <v>217</v>
      </c>
      <c r="C234" s="137" t="s">
        <v>218</v>
      </c>
      <c r="E234" s="138" t="s">
        <v>219</v>
      </c>
      <c r="F234" s="138" t="s">
        <v>220</v>
      </c>
      <c r="G234" s="138" t="s">
        <v>221</v>
      </c>
      <c r="H234" s="138" t="s">
        <v>222</v>
      </c>
      <c r="J234" s="50" t="s">
        <v>219</v>
      </c>
      <c r="K234" s="139" t="s">
        <v>223</v>
      </c>
      <c r="L234" s="140" t="s">
        <v>224</v>
      </c>
    </row>
    <row r="235" spans="1:14" ht="15" thickBot="1" x14ac:dyDescent="0.35">
      <c r="A235" s="50">
        <v>1</v>
      </c>
      <c r="B235" s="199">
        <v>2.21</v>
      </c>
      <c r="C235" s="200">
        <v>2.0169999999999999</v>
      </c>
      <c r="E235" s="138">
        <v>5</v>
      </c>
      <c r="F235" s="211">
        <f>SUM(C235:C239)</f>
        <v>16.134</v>
      </c>
      <c r="G235" s="211">
        <f>AVERAGE(C235:C239)</f>
        <v>3.2267999999999999</v>
      </c>
      <c r="H235" s="211">
        <f>AVERAGE(B235:B239)</f>
        <v>2.4226000000000001</v>
      </c>
      <c r="J235" s="142">
        <v>5</v>
      </c>
      <c r="K235" s="138">
        <v>50</v>
      </c>
      <c r="L235" s="143">
        <f>J235/K235*1000</f>
        <v>100</v>
      </c>
    </row>
    <row r="236" spans="1:14" x14ac:dyDescent="0.3">
      <c r="A236" s="147">
        <v>2</v>
      </c>
      <c r="B236" s="201">
        <v>2.6120000000000001</v>
      </c>
      <c r="C236" s="202">
        <v>3.6589999999999998</v>
      </c>
    </row>
    <row r="237" spans="1:14" x14ac:dyDescent="0.3">
      <c r="A237" s="147">
        <v>3</v>
      </c>
      <c r="B237" s="201">
        <v>2.931</v>
      </c>
      <c r="C237" s="202">
        <v>4.5259999999999998</v>
      </c>
    </row>
    <row r="238" spans="1:14" x14ac:dyDescent="0.3">
      <c r="A238" s="147">
        <v>4</v>
      </c>
      <c r="B238" s="201">
        <v>2.2189999999999999</v>
      </c>
      <c r="C238" s="202">
        <v>3.2120000000000002</v>
      </c>
    </row>
    <row r="239" spans="1:14" ht="15" thickBot="1" x14ac:dyDescent="0.35">
      <c r="A239" s="149">
        <v>5</v>
      </c>
      <c r="B239" s="207">
        <v>2.141</v>
      </c>
      <c r="C239" s="208">
        <v>2.72</v>
      </c>
    </row>
    <row r="240" spans="1:14" x14ac:dyDescent="0.3">
      <c r="F240" s="145"/>
      <c r="G240" s="146"/>
      <c r="I240" s="145"/>
    </row>
    <row r="241" spans="6:9" x14ac:dyDescent="0.3">
      <c r="F241" s="145"/>
      <c r="I241" s="145"/>
    </row>
    <row r="242" spans="6:9" x14ac:dyDescent="0.3">
      <c r="F242" s="145"/>
      <c r="I242" s="145"/>
    </row>
    <row r="243" spans="6:9" x14ac:dyDescent="0.3">
      <c r="F243" s="145"/>
      <c r="G243" s="145"/>
      <c r="I243" s="145"/>
    </row>
    <row r="244" spans="6:9" x14ac:dyDescent="0.3">
      <c r="F244" s="145"/>
      <c r="I244" s="145"/>
    </row>
  </sheetData>
  <mergeCells count="38">
    <mergeCell ref="J51:L51"/>
    <mergeCell ref="E47:H47"/>
    <mergeCell ref="E51:H51"/>
    <mergeCell ref="E6:H6"/>
    <mergeCell ref="J6:L6"/>
    <mergeCell ref="J14:L14"/>
    <mergeCell ref="J10:L10"/>
    <mergeCell ref="E10:H10"/>
    <mergeCell ref="E14:H14"/>
    <mergeCell ref="E29:H29"/>
    <mergeCell ref="J29:L29"/>
    <mergeCell ref="E43:H43"/>
    <mergeCell ref="J43:L43"/>
    <mergeCell ref="J47:L47"/>
    <mergeCell ref="E85:H85"/>
    <mergeCell ref="J85:L85"/>
    <mergeCell ref="E120:H120"/>
    <mergeCell ref="J120:L120"/>
    <mergeCell ref="E143:H143"/>
    <mergeCell ref="J143:L143"/>
    <mergeCell ref="E164:H164"/>
    <mergeCell ref="J164:L164"/>
    <mergeCell ref="E186:H186"/>
    <mergeCell ref="J186:L186"/>
    <mergeCell ref="J192:L192"/>
    <mergeCell ref="E192:H192"/>
    <mergeCell ref="E196:H196"/>
    <mergeCell ref="J196:L196"/>
    <mergeCell ref="J200:L200"/>
    <mergeCell ref="E200:H200"/>
    <mergeCell ref="E204:H204"/>
    <mergeCell ref="J204:L204"/>
    <mergeCell ref="E223:H223"/>
    <mergeCell ref="J223:L223"/>
    <mergeCell ref="J228:L228"/>
    <mergeCell ref="J233:L233"/>
    <mergeCell ref="E233:H233"/>
    <mergeCell ref="E228:H2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Suivi température</vt:lpstr>
      <vt:lpstr>Courbes de température</vt:lpstr>
      <vt:lpstr>Suivi</vt:lpstr>
      <vt:lpstr>Caractérisation</vt:lpstr>
      <vt:lpstr>Quantification 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LIENARD Florian</dc:creator>
  <cp:lastModifiedBy>LIENARD Florian</cp:lastModifiedBy>
  <dcterms:created xsi:type="dcterms:W3CDTF">2023-04-17T07:30:10Z</dcterms:created>
  <dcterms:modified xsi:type="dcterms:W3CDTF">2024-10-31T12:47:46Z</dcterms:modified>
</cp:coreProperties>
</file>